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dvedevaAA\Desktop\2025-2026 учебный год\для проверки\"/>
    </mc:Choice>
  </mc:AlternateContent>
  <bookViews>
    <workbookView xWindow="0" yWindow="0" windowWidth="28800" windowHeight="12300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процедур'!$A$1:$AY$221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28" i="5" l="1"/>
  <c r="AS28" i="5" s="1"/>
  <c r="AR198" i="5" l="1"/>
  <c r="AR202" i="5"/>
  <c r="AR204" i="5"/>
  <c r="AR210" i="5"/>
  <c r="AR192" i="5"/>
  <c r="AR142" i="5"/>
  <c r="AR143" i="5"/>
  <c r="AR148" i="5"/>
  <c r="AR138" i="5"/>
  <c r="AR94" i="5"/>
  <c r="AR99" i="5"/>
  <c r="AR89" i="5"/>
  <c r="AR58" i="5"/>
  <c r="AR59" i="5"/>
  <c r="AR54" i="5"/>
  <c r="AR40" i="5"/>
  <c r="AR41" i="5"/>
  <c r="AR42" i="5"/>
  <c r="AR46" i="5"/>
  <c r="AR47" i="5"/>
  <c r="AR48" i="5"/>
  <c r="AR52" i="5"/>
  <c r="AR53" i="5"/>
  <c r="AR36" i="5"/>
  <c r="AQ162" i="5" l="1"/>
  <c r="AQ216" i="5"/>
  <c r="AR216" i="5"/>
  <c r="AR104" i="5"/>
  <c r="AR153" i="5"/>
  <c r="AQ198" i="5"/>
  <c r="AS198" i="5" s="1"/>
  <c r="AS202" i="5"/>
  <c r="AQ204" i="5"/>
  <c r="AS204" i="5" s="1"/>
  <c r="AQ210" i="5"/>
  <c r="AS210" i="5" s="1"/>
  <c r="AR186" i="5"/>
  <c r="AR191" i="5"/>
  <c r="AR185" i="5"/>
  <c r="AR180" i="5"/>
  <c r="AR174" i="5"/>
  <c r="AR179" i="5"/>
  <c r="AR168" i="5"/>
  <c r="AR162" i="5"/>
  <c r="AQ153" i="5"/>
  <c r="AQ148" i="5"/>
  <c r="AS148" i="5" s="1"/>
  <c r="AQ143" i="5"/>
  <c r="AS143" i="5" s="1"/>
  <c r="AQ142" i="5"/>
  <c r="AQ138" i="5"/>
  <c r="AS138" i="5" s="1"/>
  <c r="AR133" i="5"/>
  <c r="AQ133" i="5"/>
  <c r="AR128" i="5"/>
  <c r="AQ128" i="5"/>
  <c r="AR125" i="5"/>
  <c r="AQ125" i="5"/>
  <c r="AR123" i="5"/>
  <c r="AQ123" i="5"/>
  <c r="AR118" i="5"/>
  <c r="AQ118" i="5"/>
  <c r="AR116" i="5"/>
  <c r="AR113" i="5"/>
  <c r="AQ113" i="5"/>
  <c r="AR84" i="5"/>
  <c r="AR88" i="5"/>
  <c r="AR79" i="5"/>
  <c r="AR74" i="5"/>
  <c r="AQ104" i="5"/>
  <c r="AQ99" i="5"/>
  <c r="AQ94" i="5"/>
  <c r="AS94" i="5" s="1"/>
  <c r="AQ89" i="5"/>
  <c r="AQ88" i="5"/>
  <c r="AQ84" i="5"/>
  <c r="AQ79" i="5"/>
  <c r="AQ69" i="5"/>
  <c r="AQ65" i="5"/>
  <c r="AQ64" i="5"/>
  <c r="AQ192" i="5"/>
  <c r="AS192" i="5" s="1"/>
  <c r="AQ191" i="5"/>
  <c r="AQ186" i="5"/>
  <c r="AQ185" i="5"/>
  <c r="AQ180" i="5"/>
  <c r="AQ179" i="5"/>
  <c r="AQ174" i="5"/>
  <c r="AQ168" i="5"/>
  <c r="AQ59" i="5"/>
  <c r="AS59" i="5" s="1"/>
  <c r="AQ58" i="5"/>
  <c r="AS58" i="5" s="1"/>
  <c r="AQ54" i="5"/>
  <c r="AS54" i="5" s="1"/>
  <c r="AQ53" i="5"/>
  <c r="AS53" i="5" s="1"/>
  <c r="AQ52" i="5"/>
  <c r="AS52" i="5" s="1"/>
  <c r="AS48" i="5"/>
  <c r="AS47" i="5"/>
  <c r="AS46" i="5"/>
  <c r="AS42" i="5"/>
  <c r="AS41" i="5"/>
  <c r="AS40" i="5"/>
  <c r="AS36" i="5"/>
  <c r="AR35" i="5"/>
  <c r="AR34" i="5"/>
  <c r="AR30" i="5"/>
  <c r="AR29" i="5"/>
  <c r="AR27" i="5"/>
  <c r="AR24" i="5"/>
  <c r="AR23" i="5"/>
  <c r="AR21" i="5"/>
  <c r="AR18" i="5"/>
  <c r="AR17" i="5"/>
  <c r="AR13" i="5"/>
  <c r="AQ13" i="5"/>
  <c r="AR12" i="5"/>
  <c r="AQ12" i="5"/>
  <c r="AS216" i="5" l="1"/>
  <c r="AS174" i="5"/>
  <c r="AS186" i="5"/>
  <c r="AS12" i="5"/>
  <c r="AS29" i="5"/>
  <c r="AS133" i="5"/>
  <c r="AS27" i="5"/>
  <c r="AS23" i="5"/>
  <c r="AS125" i="5"/>
  <c r="AS116" i="5"/>
  <c r="AS35" i="5"/>
  <c r="AS168" i="5"/>
  <c r="AS162" i="5"/>
  <c r="AS179" i="5"/>
  <c r="AS123" i="5"/>
  <c r="AS30" i="5"/>
  <c r="AS118" i="5"/>
  <c r="AS24" i="5"/>
  <c r="AS180" i="5"/>
  <c r="AS104" i="5"/>
  <c r="AS185" i="5"/>
  <c r="AS191" i="5"/>
  <c r="AS153" i="5"/>
  <c r="AS128" i="5"/>
  <c r="AS17" i="5"/>
  <c r="AS34" i="5"/>
  <c r="AS21" i="5"/>
  <c r="AS18" i="5"/>
  <c r="AS113" i="5"/>
  <c r="AS13" i="5"/>
  <c r="AS74" i="5"/>
  <c r="AS99" i="5"/>
  <c r="AS79" i="5"/>
  <c r="AS88" i="5"/>
  <c r="AS65" i="5"/>
  <c r="AS84" i="5"/>
  <c r="AS89" i="5"/>
  <c r="AS69" i="5"/>
  <c r="AS64" i="5"/>
</calcChain>
</file>

<file path=xl/sharedStrings.xml><?xml version="1.0" encoding="utf-8"?>
<sst xmlns="http://schemas.openxmlformats.org/spreadsheetml/2006/main" count="370" uniqueCount="110">
  <si>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</si>
  <si>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</si>
  <si>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</si>
  <si>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</si>
  <si>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</si>
  <si>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</si>
  <si>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</si>
  <si>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</si>
  <si>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</si>
  <si>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</si>
  <si>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</si>
  <si>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</si>
  <si>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</si>
  <si>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</si>
  <si>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</si>
  <si>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</si>
  <si>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</si>
  <si>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</si>
  <si>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</si>
  <si>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</si>
  <si>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</si>
  <si>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</si>
  <si>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</si>
  <si>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</si>
  <si>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</si>
  <si>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 xml:space="preserve">График оценочных процедур </t>
  </si>
  <si>
    <t>2025/2026 учебный год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</si>
  <si>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</si>
  <si>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</si>
  <si>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</si>
  <si>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</si>
  <si>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</si>
  <si>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</si>
  <si>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</si>
  <si>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</si>
  <si>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</si>
  <si>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</si>
  <si>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</si>
  <si>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</si>
  <si>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</si>
  <si>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</si>
  <si>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</si>
  <si>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</si>
  <si>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</si>
  <si>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</si>
  <si>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1а</t>
  </si>
  <si>
    <t>1б</t>
  </si>
  <si>
    <t>1в</t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</si>
  <si>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</si>
  <si>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</si>
  <si>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</si>
  <si>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</si>
  <si>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г. Екатеринбург</t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</si>
  <si>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</si>
  <si>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</si>
  <si>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</si>
  <si>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</si>
  <si>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</si>
  <si>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</si>
  <si>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</si>
  <si>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</si>
  <si>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</si>
  <si>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</si>
  <si>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</si>
  <si>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</si>
  <si>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</si>
  <si>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</si>
  <si>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</si>
  <si>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</si>
  <si>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</si>
  <si>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Основы религиозных культур и светской этики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</si>
  <si>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</si>
  <si>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</si>
  <si>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</si>
  <si>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</si>
  <si>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</si>
  <si>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</si>
  <si>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</si>
  <si>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</si>
  <si>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</si>
  <si>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</si>
  <si>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</si>
  <si>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</si>
  <si>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</si>
  <si>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</si>
  <si>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</si>
  <si>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</si>
  <si>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</si>
  <si>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</si>
  <si>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</si>
  <si>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</si>
  <si>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</si>
  <si>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</si>
  <si>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</si>
  <si>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</si>
  <si>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2г</t>
  </si>
  <si>
    <t>2д</t>
  </si>
  <si>
    <t xml:space="preserve">Математика </t>
  </si>
  <si>
    <t>АДКР</t>
  </si>
  <si>
    <t>3г</t>
  </si>
  <si>
    <t>3д</t>
  </si>
  <si>
    <t>4г</t>
  </si>
  <si>
    <t>4д</t>
  </si>
  <si>
    <t>4е</t>
  </si>
  <si>
    <t>Иностранный язык (английский язык)</t>
  </si>
  <si>
    <t>1г</t>
  </si>
  <si>
    <t>1д</t>
  </si>
  <si>
    <t>МАОУ СОШ №146</t>
  </si>
  <si>
    <t>1т</t>
  </si>
  <si>
    <t>237-од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</si>
</sst>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/mm/yy;@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6E3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2" fillId="0" borderId="0" xfId="0" applyFont="1" applyAlignment="1">
      <alignment horizontal="justify" vertical="center" shrinkToFit="1"/>
    </xf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 shrinkToFit="1"/>
    </xf>
    <xf numFmtId="0" fontId="8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18" fillId="0" borderId="1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49" fontId="18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justify" vertical="center" shrinkToFit="1"/>
    </xf>
    <xf numFmtId="49" fontId="18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 wrapText="1"/>
    </xf>
    <xf numFmtId="164" fontId="18" fillId="0" borderId="0" xfId="0" applyNumberFormat="1" applyFont="1" applyAlignment="1">
      <alignment vertical="center"/>
    </xf>
    <xf numFmtId="164" fontId="18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18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49" fontId="2" fillId="6" borderId="1" xfId="0" applyNumberFormat="1" applyFont="1" applyFill="1" applyBorder="1" applyAlignment="1">
      <alignment vertical="center"/>
    </xf>
    <xf numFmtId="49" fontId="21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8" fillId="0" borderId="0" xfId="0" applyFont="1" applyAlignment="1">
      <alignment wrapText="1"/>
    </xf>
    <xf numFmtId="0" fontId="2" fillId="0" borderId="9" xfId="0" applyFont="1" applyBorder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0" borderId="15" xfId="0" applyFont="1" applyBorder="1"/>
    <xf numFmtId="0" fontId="0" fillId="0" borderId="15" xfId="0" applyBorder="1"/>
    <xf numFmtId="0" fontId="18" fillId="0" borderId="0" xfId="0" applyFont="1"/>
    <xf numFmtId="0" fontId="24" fillId="0" borderId="0" xfId="0" applyFont="1" applyAlignment="1">
      <alignment vertical="center"/>
    </xf>
    <xf numFmtId="49" fontId="18" fillId="0" borderId="0" xfId="0" applyNumberFormat="1" applyFont="1" applyAlignment="1">
      <alignment horizontal="center" vertical="center"/>
    </xf>
    <xf numFmtId="49" fontId="20" fillId="0" borderId="1" xfId="0" applyNumberFormat="1" applyFont="1" applyBorder="1" applyAlignment="1">
      <alignment vertical="center"/>
    </xf>
    <xf numFmtId="49" fontId="20" fillId="0" borderId="14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165" fontId="18" fillId="0" borderId="0" xfId="0" applyNumberFormat="1" applyFont="1" applyAlignment="1">
      <alignment vertical="center"/>
    </xf>
    <xf numFmtId="0" fontId="2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2" fillId="9" borderId="1" xfId="0" applyFont="1" applyFill="1" applyBorder="1"/>
    <xf numFmtId="0" fontId="4" fillId="9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horizontal="right" vertical="center" wrapText="1"/>
    </xf>
    <xf numFmtId="0" fontId="2" fillId="9" borderId="0" xfId="0" applyFont="1" applyFill="1"/>
    <xf numFmtId="0" fontId="2" fillId="4" borderId="1" xfId="0" applyFont="1" applyFill="1" applyBorder="1" applyAlignment="1">
      <alignment horizontal="right"/>
    </xf>
    <xf numFmtId="0" fontId="2" fillId="10" borderId="1" xfId="0" applyFont="1" applyFill="1" applyBorder="1" applyAlignment="1">
      <alignment horizontal="right"/>
    </xf>
    <xf numFmtId="0" fontId="2" fillId="10" borderId="1" xfId="0" applyFont="1" applyFill="1" applyBorder="1"/>
    <xf numFmtId="0" fontId="4" fillId="10" borderId="1" xfId="0" applyFont="1" applyFill="1" applyBorder="1" applyAlignment="1">
      <alignment horizontal="right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7" fillId="9" borderId="0" xfId="0" applyFont="1" applyFill="1" applyAlignment="1">
      <alignment wrapText="1"/>
    </xf>
    <xf numFmtId="0" fontId="4" fillId="0" borderId="2" xfId="0" applyFont="1" applyBorder="1" applyAlignment="1">
      <alignment vertical="center" wrapText="1"/>
    </xf>
    <xf numFmtId="0" fontId="4" fillId="6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7" fillId="10" borderId="0" xfId="0" applyFont="1" applyFill="1" applyAlignment="1">
      <alignment wrapText="1"/>
    </xf>
    <xf numFmtId="0" fontId="2" fillId="4" borderId="0" xfId="0" applyFont="1" applyFill="1" applyAlignment="1">
      <alignment horizontal="right"/>
    </xf>
    <xf numFmtId="0" fontId="2" fillId="10" borderId="0" xfId="0" applyFont="1" applyFill="1"/>
    <xf numFmtId="0" fontId="2" fillId="0" borderId="1" xfId="0" applyFont="1" applyBorder="1" applyAlignment="1">
      <alignment horizontal="right" vertical="center"/>
    </xf>
    <xf numFmtId="0" fontId="2" fillId="6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8" borderId="10" xfId="0" applyFont="1" applyFill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1" fillId="0" borderId="1" xfId="0" applyNumberFormat="1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13" workbookViewId="0">
      <selection activeCell="A20" sqref="A20: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10" t="s">
        <v>36</v>
      </c>
    </row>
    <row r="2" spans="1:1" ht="18.75" x14ac:dyDescent="0.25">
      <c r="A2" s="11"/>
    </row>
    <row r="3" spans="1:1" ht="138.75" customHeight="1" x14ac:dyDescent="0.25">
      <c r="A3" s="12" t="s">
        <v>92</v>
      </c>
    </row>
    <row r="4" spans="1:1" ht="262.5" x14ac:dyDescent="0.25">
      <c r="A4" s="17" t="s">
        <v>82</v>
      </c>
    </row>
    <row r="5" spans="1:1" ht="31.5" customHeight="1" x14ac:dyDescent="0.25">
      <c r="A5" s="12" t="s">
        <v>27</v>
      </c>
    </row>
    <row r="6" spans="1:1" ht="28.5" customHeight="1" x14ac:dyDescent="0.25">
      <c r="A6" s="13" t="s">
        <v>28</v>
      </c>
    </row>
    <row r="7" spans="1:1" ht="19.5" customHeight="1" x14ac:dyDescent="0.25">
      <c r="A7" s="13" t="s">
        <v>29</v>
      </c>
    </row>
    <row r="8" spans="1:1" s="15" customFormat="1" ht="26.25" customHeight="1" x14ac:dyDescent="0.25">
      <c r="A8" s="14" t="s">
        <v>71</v>
      </c>
    </row>
    <row r="9" spans="1:1" s="15" customFormat="1" ht="25.5" customHeight="1" x14ac:dyDescent="0.25">
      <c r="A9" s="14" t="s">
        <v>30</v>
      </c>
    </row>
    <row r="10" spans="1:1" s="15" customFormat="1" ht="39" customHeight="1" x14ac:dyDescent="0.25">
      <c r="A10" s="18" t="s">
        <v>44</v>
      </c>
    </row>
    <row r="11" spans="1:1" s="15" customFormat="1" ht="36.75" customHeight="1" x14ac:dyDescent="0.25">
      <c r="A11" s="18" t="s">
        <v>72</v>
      </c>
    </row>
    <row r="12" spans="1:1" s="15" customFormat="1" ht="18.75" x14ac:dyDescent="0.25">
      <c r="A12" s="14" t="s">
        <v>86</v>
      </c>
    </row>
    <row r="13" spans="1:1" s="15" customFormat="1" ht="37.5" x14ac:dyDescent="0.25">
      <c r="A13" s="16" t="s">
        <v>31</v>
      </c>
    </row>
    <row r="14" spans="1:1" s="15" customFormat="1" ht="18.75" x14ac:dyDescent="0.25">
      <c r="A14" s="18" t="s">
        <v>57</v>
      </c>
    </row>
    <row r="15" spans="1:1" s="15" customFormat="1" ht="18.75" x14ac:dyDescent="0.25">
      <c r="A15" s="14" t="s">
        <v>32</v>
      </c>
    </row>
    <row r="16" spans="1:1" s="15" customFormat="1" ht="18.75" x14ac:dyDescent="0.25">
      <c r="A16" s="18" t="s">
        <v>50</v>
      </c>
    </row>
    <row r="17" spans="1:1" s="15" customFormat="1" ht="18.75" x14ac:dyDescent="0.25">
      <c r="A17" s="14" t="s">
        <v>33</v>
      </c>
    </row>
    <row r="18" spans="1:1" s="15" customFormat="1" ht="37.5" x14ac:dyDescent="0.25">
      <c r="A18" s="18" t="s">
        <v>80</v>
      </c>
    </row>
    <row r="19" spans="1:1" s="15" customFormat="1" ht="18.75" x14ac:dyDescent="0.25">
      <c r="A19" s="16" t="s">
        <v>34</v>
      </c>
    </row>
    <row r="20" spans="1:1" s="15" customFormat="1" ht="37.5" x14ac:dyDescent="0.25">
      <c r="A20" s="18" t="s">
        <v>58</v>
      </c>
    </row>
    <row r="21" spans="1:1" s="15" customFormat="1" ht="37.5" x14ac:dyDescent="0.25">
      <c r="A21" s="14" t="s">
        <v>94</v>
      </c>
    </row>
    <row r="22" spans="1:1" s="15" customFormat="1" ht="18" x14ac:dyDescent="0.25">
      <c r="A22" s="14"/>
    </row>
    <row r="23" spans="1:1" s="15" customFormat="1" ht="150" x14ac:dyDescent="0.25">
      <c r="A23" s="16" t="s">
        <v>93</v>
      </c>
    </row>
    <row r="24" spans="1:1" s="15" customFormat="1" ht="37.5" x14ac:dyDescent="0.25">
      <c r="A24" s="28" t="s">
        <v>60</v>
      </c>
    </row>
    <row r="25" spans="1:1" s="15" customFormat="1" ht="75" x14ac:dyDescent="0.25">
      <c r="A25" s="16" t="s">
        <v>35</v>
      </c>
    </row>
    <row r="26" spans="1:1" s="15" customFormat="1" ht="93.75" x14ac:dyDescent="0.25">
      <c r="A26" s="16" t="s">
        <v>43</v>
      </c>
    </row>
    <row r="27" spans="1:1" s="15" customFormat="1" ht="93.75" x14ac:dyDescent="0.25">
      <c r="A27" s="28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21"/>
  <sheetViews>
    <sheetView tabSelected="1" view="pageBreakPreview" zoomScale="85" zoomScaleNormal="85" zoomScaleSheetLayoutView="85" workbookViewId="0">
      <selection activeCell="B5" sqref="B5:B6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5" width="9.42578125" style="1" customWidth="1"/>
    <col min="6" max="6" width="4.28515625" style="1" customWidth="1"/>
    <col min="7" max="7" width="3.28515625" style="1" customWidth="1"/>
    <col min="8" max="35" width="4.28515625" style="1" customWidth="1"/>
    <col min="36" max="36" width="4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7" s="59" customFormat="1" ht="63" customHeight="1" x14ac:dyDescent="0.25">
      <c r="A1" s="26" t="s">
        <v>85</v>
      </c>
      <c r="B1" s="26"/>
      <c r="C1" s="68">
        <v>45901</v>
      </c>
      <c r="D1" s="26"/>
      <c r="E1" s="26" t="s">
        <v>109</v>
      </c>
      <c r="F1" s="26"/>
      <c r="G1" s="26"/>
      <c r="H1" s="26"/>
      <c r="L1" s="64" t="s">
        <v>25</v>
      </c>
      <c r="AC1" s="60"/>
      <c r="AD1" s="60"/>
      <c r="AL1" s="60"/>
      <c r="AM1" s="60"/>
      <c r="AN1" s="60"/>
      <c r="AO1" s="60"/>
      <c r="AP1" s="60"/>
      <c r="AQ1" s="60"/>
      <c r="AR1" s="60"/>
      <c r="AS1" s="60"/>
    </row>
    <row r="2" spans="1:47" ht="21.75" customHeight="1" x14ac:dyDescent="0.4">
      <c r="A2" s="27" t="s">
        <v>40</v>
      </c>
      <c r="B2" s="25" t="s">
        <v>52</v>
      </c>
      <c r="C2" s="65"/>
      <c r="D2" s="61"/>
      <c r="F2" s="26"/>
      <c r="G2" s="63" t="s">
        <v>83</v>
      </c>
      <c r="H2" s="26"/>
      <c r="I2" s="19"/>
      <c r="J2" s="19"/>
      <c r="K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L2" s="41"/>
      <c r="AM2" s="41"/>
      <c r="AN2" s="41"/>
      <c r="AO2" s="45"/>
      <c r="AP2" s="45"/>
      <c r="AQ2" s="45"/>
      <c r="AR2" s="45"/>
      <c r="AS2" s="45"/>
    </row>
    <row r="3" spans="1:47" ht="56.25" customHeight="1" x14ac:dyDescent="0.25">
      <c r="A3" s="27" t="s">
        <v>53</v>
      </c>
      <c r="B3" s="146" t="s">
        <v>107</v>
      </c>
      <c r="C3" s="146"/>
      <c r="D3" s="61"/>
      <c r="E3" s="29"/>
      <c r="F3" s="29"/>
      <c r="G3" s="139" t="s">
        <v>81</v>
      </c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1"/>
      <c r="X3" s="93" t="s">
        <v>49</v>
      </c>
      <c r="Y3" s="94"/>
      <c r="Z3" s="94"/>
      <c r="AA3" s="94"/>
      <c r="AB3" s="95"/>
      <c r="AC3" s="126" t="s">
        <v>74</v>
      </c>
      <c r="AD3" s="127"/>
      <c r="AE3" s="127"/>
      <c r="AF3" s="127"/>
      <c r="AG3" s="127"/>
      <c r="AH3" s="127"/>
      <c r="AI3" s="127"/>
      <c r="AJ3" s="127"/>
      <c r="AK3" s="127"/>
      <c r="AL3" s="127"/>
      <c r="AM3" s="128"/>
      <c r="AN3" s="137" t="s">
        <v>75</v>
      </c>
      <c r="AO3" s="137"/>
      <c r="AP3" s="42" t="s">
        <v>76</v>
      </c>
      <c r="AQ3" s="42"/>
      <c r="AR3" s="46"/>
      <c r="AU3" s="44"/>
    </row>
    <row r="4" spans="1:47" ht="22.5" customHeight="1" x14ac:dyDescent="0.2">
      <c r="B4" s="138" t="s">
        <v>54</v>
      </c>
      <c r="C4" s="138"/>
      <c r="F4" s="30"/>
      <c r="G4" s="62" t="s">
        <v>78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96" t="s">
        <v>87</v>
      </c>
      <c r="Y4" s="97"/>
      <c r="Z4" s="97"/>
      <c r="AA4" s="97"/>
      <c r="AB4" s="98"/>
      <c r="AC4" s="129"/>
      <c r="AD4" s="130"/>
      <c r="AE4" s="130"/>
      <c r="AF4" s="130"/>
      <c r="AG4" s="130"/>
      <c r="AH4" s="130"/>
      <c r="AI4" s="130"/>
      <c r="AJ4" s="130"/>
      <c r="AK4" s="130"/>
      <c r="AL4" s="130"/>
      <c r="AM4" s="131"/>
      <c r="AN4" s="137"/>
      <c r="AO4" s="137"/>
      <c r="AP4" s="143" t="s">
        <v>77</v>
      </c>
      <c r="AQ4" s="143"/>
      <c r="AU4" s="44"/>
    </row>
    <row r="5" spans="1:47" ht="42.75" customHeight="1" x14ac:dyDescent="0.2">
      <c r="A5" s="51" t="s">
        <v>55</v>
      </c>
      <c r="B5" s="25" t="s">
        <v>109</v>
      </c>
      <c r="C5" s="33" t="s">
        <v>41</v>
      </c>
      <c r="D5" s="3"/>
      <c r="F5" s="30"/>
      <c r="G5" s="142" t="s">
        <v>79</v>
      </c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99"/>
      <c r="Y5" s="99"/>
      <c r="Z5" s="99"/>
      <c r="AA5" s="99"/>
      <c r="AB5" s="100"/>
      <c r="AC5" s="132"/>
      <c r="AD5" s="133"/>
      <c r="AE5" s="133"/>
      <c r="AF5" s="133"/>
      <c r="AG5" s="133"/>
      <c r="AH5" s="133"/>
      <c r="AI5" s="133"/>
      <c r="AJ5" s="133"/>
      <c r="AK5" s="133"/>
      <c r="AL5" s="133"/>
      <c r="AM5" s="134"/>
      <c r="AN5" s="137"/>
      <c r="AO5" s="137"/>
      <c r="AP5" s="120" t="s">
        <v>53</v>
      </c>
      <c r="AQ5" s="121"/>
      <c r="AU5" s="44"/>
    </row>
    <row r="6" spans="1:47" ht="35.25" customHeight="1" x14ac:dyDescent="0.2">
      <c r="A6" s="52" t="s">
        <v>56</v>
      </c>
      <c r="B6" s="67">
        <v>45901</v>
      </c>
      <c r="C6" s="33" t="s">
        <v>42</v>
      </c>
      <c r="D6" s="32"/>
      <c r="E6" s="31"/>
      <c r="F6" s="30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22" t="s">
        <v>88</v>
      </c>
      <c r="Y6" s="123"/>
      <c r="Z6" s="123"/>
      <c r="AA6" s="123"/>
      <c r="AB6" s="123"/>
      <c r="AC6" s="54" t="s">
        <v>89</v>
      </c>
      <c r="AD6" s="47"/>
      <c r="AE6" s="47"/>
      <c r="AF6" s="47"/>
      <c r="AG6" s="47"/>
      <c r="AH6" s="41"/>
    </row>
    <row r="7" spans="1:47" ht="26.25" customHeight="1" x14ac:dyDescent="0.2">
      <c r="A7" s="135" t="s">
        <v>84</v>
      </c>
      <c r="B7" s="135"/>
      <c r="C7" s="136"/>
      <c r="D7" s="136"/>
      <c r="F7" s="30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Y7" s="2"/>
      <c r="AB7" s="2"/>
      <c r="AC7" s="56" t="s">
        <v>91</v>
      </c>
      <c r="AP7" s="40"/>
      <c r="AQ7" s="40"/>
      <c r="AR7" s="40"/>
    </row>
    <row r="8" spans="1:47" ht="22.5" customHeight="1" x14ac:dyDescent="0.25">
      <c r="A8" s="57"/>
      <c r="B8" s="57"/>
      <c r="C8" s="57"/>
      <c r="D8" s="58"/>
      <c r="E8" s="58"/>
      <c r="F8" s="58"/>
      <c r="G8" s="58"/>
      <c r="H8" s="58"/>
      <c r="I8" s="57"/>
      <c r="X8" s="57"/>
      <c r="Z8" s="39"/>
      <c r="AA8" s="39"/>
      <c r="AB8" s="39"/>
      <c r="AC8" s="53" t="s">
        <v>90</v>
      </c>
      <c r="AD8" s="40"/>
      <c r="AE8" s="40"/>
      <c r="AF8" s="40"/>
      <c r="AG8" s="40"/>
      <c r="AH8" s="40"/>
      <c r="AI8" s="40"/>
      <c r="AJ8" s="40"/>
      <c r="AK8" s="41"/>
      <c r="AL8" s="55"/>
      <c r="AM8" s="40"/>
      <c r="AN8" s="40"/>
      <c r="AO8" s="40"/>
      <c r="AP8" s="40"/>
      <c r="AQ8" s="40"/>
      <c r="AR8" s="40"/>
      <c r="AS8" s="41"/>
    </row>
    <row r="9" spans="1:47" s="2" customFormat="1" ht="120.75" customHeight="1" x14ac:dyDescent="0.2">
      <c r="A9" s="109" t="s">
        <v>14</v>
      </c>
      <c r="B9" s="109"/>
      <c r="C9" s="109"/>
      <c r="D9" s="109"/>
      <c r="E9" s="110" t="s">
        <v>26</v>
      </c>
      <c r="F9" s="110"/>
      <c r="G9" s="110"/>
      <c r="H9" s="110"/>
      <c r="I9" s="110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2" t="s">
        <v>19</v>
      </c>
      <c r="AR9" s="112" t="s">
        <v>21</v>
      </c>
      <c r="AS9" s="101" t="s">
        <v>20</v>
      </c>
    </row>
    <row r="10" spans="1:47" s="2" customFormat="1" ht="21.75" customHeight="1" x14ac:dyDescent="0.2">
      <c r="A10" s="102" t="s">
        <v>0</v>
      </c>
      <c r="B10" s="103"/>
      <c r="C10" s="106" t="s">
        <v>48</v>
      </c>
      <c r="D10" s="21" t="s">
        <v>17</v>
      </c>
      <c r="E10" s="108" t="s">
        <v>1</v>
      </c>
      <c r="F10" s="108"/>
      <c r="G10" s="108"/>
      <c r="H10" s="108"/>
      <c r="I10" s="108" t="s">
        <v>2</v>
      </c>
      <c r="J10" s="108"/>
      <c r="K10" s="108"/>
      <c r="L10" s="108"/>
      <c r="M10" s="108" t="s">
        <v>3</v>
      </c>
      <c r="N10" s="108"/>
      <c r="O10" s="108"/>
      <c r="P10" s="108"/>
      <c r="Q10" s="108" t="s">
        <v>4</v>
      </c>
      <c r="R10" s="108"/>
      <c r="S10" s="108"/>
      <c r="T10" s="108"/>
      <c r="U10" s="108" t="s">
        <v>5</v>
      </c>
      <c r="V10" s="108"/>
      <c r="W10" s="108"/>
      <c r="X10" s="108" t="s">
        <v>6</v>
      </c>
      <c r="Y10" s="108"/>
      <c r="Z10" s="108"/>
      <c r="AA10" s="108"/>
      <c r="AB10" s="108" t="s">
        <v>7</v>
      </c>
      <c r="AC10" s="108"/>
      <c r="AD10" s="108"/>
      <c r="AE10" s="108" t="s">
        <v>8</v>
      </c>
      <c r="AF10" s="108"/>
      <c r="AG10" s="108"/>
      <c r="AH10" s="108"/>
      <c r="AI10" s="108"/>
      <c r="AJ10" s="108" t="s">
        <v>9</v>
      </c>
      <c r="AK10" s="108"/>
      <c r="AL10" s="108"/>
      <c r="AM10" s="108" t="s">
        <v>10</v>
      </c>
      <c r="AN10" s="108"/>
      <c r="AO10" s="108"/>
      <c r="AP10" s="108"/>
      <c r="AQ10" s="112"/>
      <c r="AR10" s="112"/>
      <c r="AS10" s="101"/>
    </row>
    <row r="11" spans="1:47" s="6" customFormat="1" ht="11.25" customHeight="1" x14ac:dyDescent="0.2">
      <c r="A11" s="104"/>
      <c r="B11" s="105"/>
      <c r="C11" s="107"/>
      <c r="D11" s="21" t="s">
        <v>18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12"/>
      <c r="AR11" s="112"/>
      <c r="AS11" s="101"/>
    </row>
    <row r="12" spans="1:47" s="6" customFormat="1" ht="11.25" customHeight="1" x14ac:dyDescent="0.2">
      <c r="A12" s="124" t="s">
        <v>73</v>
      </c>
      <c r="B12" s="106" t="s">
        <v>12</v>
      </c>
      <c r="C12" s="34" t="s">
        <v>45</v>
      </c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35">
        <f>COUNTA(E12:AP12)</f>
        <v>0</v>
      </c>
      <c r="AR12" s="3">
        <f>33*5</f>
        <v>165</v>
      </c>
      <c r="AS12" s="36">
        <f>AQ12/AR12</f>
        <v>0</v>
      </c>
    </row>
    <row r="13" spans="1:47" ht="12.75" customHeight="1" x14ac:dyDescent="0.2">
      <c r="A13" s="125"/>
      <c r="B13" s="118"/>
      <c r="C13" s="34" t="s">
        <v>46</v>
      </c>
      <c r="D13" s="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7"/>
      <c r="AN13" s="7"/>
      <c r="AO13" s="7"/>
      <c r="AP13" s="7"/>
      <c r="AQ13" s="35">
        <f>COUNTA(E13:AP13)</f>
        <v>0</v>
      </c>
      <c r="AR13" s="3">
        <f>33*5</f>
        <v>165</v>
      </c>
      <c r="AS13" s="36">
        <f t="shared" ref="AS13:AS59" si="0">AQ13/AR13</f>
        <v>0</v>
      </c>
    </row>
    <row r="14" spans="1:47" ht="12.75" customHeight="1" x14ac:dyDescent="0.2">
      <c r="A14" s="125"/>
      <c r="B14" s="118"/>
      <c r="C14" s="34" t="s">
        <v>47</v>
      </c>
      <c r="D14" s="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35">
        <v>0</v>
      </c>
      <c r="AR14" s="3">
        <v>165</v>
      </c>
      <c r="AS14" s="36">
        <v>0</v>
      </c>
    </row>
    <row r="15" spans="1:47" ht="12.75" customHeight="1" x14ac:dyDescent="0.2">
      <c r="A15" s="125"/>
      <c r="B15" s="118"/>
      <c r="C15" s="34" t="s">
        <v>105</v>
      </c>
      <c r="D15" s="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35">
        <v>0</v>
      </c>
      <c r="AR15" s="3">
        <v>165</v>
      </c>
      <c r="AS15" s="36">
        <v>0</v>
      </c>
    </row>
    <row r="16" spans="1:47" ht="12.75" customHeight="1" x14ac:dyDescent="0.2">
      <c r="A16" s="125"/>
      <c r="B16" s="118"/>
      <c r="C16" s="34" t="s">
        <v>106</v>
      </c>
      <c r="D16" s="3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92">
        <v>0</v>
      </c>
      <c r="AR16" s="3">
        <v>165</v>
      </c>
      <c r="AS16" s="36">
        <v>0</v>
      </c>
    </row>
    <row r="17" spans="1:45" ht="12.75" customHeight="1" x14ac:dyDescent="0.2">
      <c r="A17" s="125"/>
      <c r="B17" s="107"/>
      <c r="C17" s="34" t="s">
        <v>108</v>
      </c>
      <c r="D17" s="3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7"/>
      <c r="AN17" s="7"/>
      <c r="AO17" s="7"/>
      <c r="AP17" s="7"/>
      <c r="AQ17" s="35">
        <v>0</v>
      </c>
      <c r="AR17" s="3">
        <f>33*5</f>
        <v>165</v>
      </c>
      <c r="AS17" s="36">
        <f t="shared" si="0"/>
        <v>0</v>
      </c>
    </row>
    <row r="18" spans="1:45" ht="12.75" customHeight="1" x14ac:dyDescent="0.2">
      <c r="A18" s="125"/>
      <c r="B18" s="106" t="s">
        <v>11</v>
      </c>
      <c r="C18" s="34" t="s">
        <v>45</v>
      </c>
      <c r="D18" s="23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7"/>
      <c r="AN18" s="7"/>
      <c r="AO18" s="7"/>
      <c r="AP18" s="7"/>
      <c r="AQ18" s="35">
        <v>0</v>
      </c>
      <c r="AR18" s="3">
        <f t="shared" ref="AR18:AR29" si="1">33*4</f>
        <v>132</v>
      </c>
      <c r="AS18" s="36">
        <f t="shared" si="0"/>
        <v>0</v>
      </c>
    </row>
    <row r="19" spans="1:45" ht="12.75" customHeight="1" x14ac:dyDescent="0.2">
      <c r="A19" s="125"/>
      <c r="B19" s="118"/>
      <c r="C19" s="34" t="s">
        <v>46</v>
      </c>
      <c r="D19" s="23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7"/>
      <c r="AN19" s="7"/>
      <c r="AO19" s="7"/>
      <c r="AP19" s="7"/>
      <c r="AQ19" s="35">
        <v>0</v>
      </c>
      <c r="AR19" s="3">
        <v>132</v>
      </c>
      <c r="AS19" s="36">
        <v>0</v>
      </c>
    </row>
    <row r="20" spans="1:45" ht="12.75" customHeight="1" x14ac:dyDescent="0.2">
      <c r="A20" s="125"/>
      <c r="B20" s="118"/>
      <c r="C20" s="34" t="s">
        <v>47</v>
      </c>
      <c r="D20" s="23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7"/>
      <c r="AN20" s="7"/>
      <c r="AO20" s="7"/>
      <c r="AP20" s="7"/>
      <c r="AQ20" s="35">
        <v>0</v>
      </c>
      <c r="AR20" s="3">
        <v>132</v>
      </c>
      <c r="AS20" s="36">
        <v>0</v>
      </c>
    </row>
    <row r="21" spans="1:45" ht="12.75" customHeight="1" x14ac:dyDescent="0.2">
      <c r="A21" s="125"/>
      <c r="B21" s="118"/>
      <c r="C21" s="34" t="s">
        <v>105</v>
      </c>
      <c r="D21" s="23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7"/>
      <c r="AN21" s="7"/>
      <c r="AO21" s="7"/>
      <c r="AP21" s="7"/>
      <c r="AQ21" s="35">
        <v>0</v>
      </c>
      <c r="AR21" s="3">
        <f t="shared" si="1"/>
        <v>132</v>
      </c>
      <c r="AS21" s="36">
        <f t="shared" si="0"/>
        <v>0</v>
      </c>
    </row>
    <row r="22" spans="1:45" ht="12.75" customHeight="1" x14ac:dyDescent="0.2">
      <c r="A22" s="125"/>
      <c r="B22" s="118"/>
      <c r="C22" s="34" t="s">
        <v>106</v>
      </c>
      <c r="D22" s="23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7"/>
      <c r="AN22" s="7"/>
      <c r="AO22" s="7"/>
      <c r="AP22" s="7"/>
      <c r="AQ22" s="92">
        <v>0</v>
      </c>
      <c r="AR22" s="3">
        <v>132</v>
      </c>
      <c r="AS22" s="36">
        <v>0</v>
      </c>
    </row>
    <row r="23" spans="1:45" ht="12.75" customHeight="1" x14ac:dyDescent="0.2">
      <c r="A23" s="125"/>
      <c r="B23" s="107"/>
      <c r="C23" s="34" t="s">
        <v>108</v>
      </c>
      <c r="D23" s="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7"/>
      <c r="AN23" s="7"/>
      <c r="AO23" s="7"/>
      <c r="AP23" s="7"/>
      <c r="AQ23" s="35">
        <v>0</v>
      </c>
      <c r="AR23" s="3">
        <f t="shared" si="1"/>
        <v>132</v>
      </c>
      <c r="AS23" s="36">
        <f t="shared" si="0"/>
        <v>0</v>
      </c>
    </row>
    <row r="24" spans="1:45" ht="12.75" customHeight="1" x14ac:dyDescent="0.2">
      <c r="A24" s="125"/>
      <c r="B24" s="106" t="s">
        <v>15</v>
      </c>
      <c r="C24" s="34" t="s">
        <v>45</v>
      </c>
      <c r="D24" s="23"/>
      <c r="E24" s="4"/>
      <c r="F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7"/>
      <c r="AN24" s="7"/>
      <c r="AO24" s="7"/>
      <c r="AP24" s="7"/>
      <c r="AQ24" s="35">
        <v>0</v>
      </c>
      <c r="AR24" s="3">
        <f t="shared" si="1"/>
        <v>132</v>
      </c>
      <c r="AS24" s="36">
        <f t="shared" si="0"/>
        <v>0</v>
      </c>
    </row>
    <row r="25" spans="1:45" ht="12.75" customHeight="1" x14ac:dyDescent="0.2">
      <c r="A25" s="125"/>
      <c r="B25" s="118"/>
      <c r="C25" s="34" t="s">
        <v>46</v>
      </c>
      <c r="D25" s="23"/>
      <c r="E25" s="4"/>
      <c r="F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7"/>
      <c r="AN25" s="7"/>
      <c r="AO25" s="7"/>
      <c r="AP25" s="7"/>
      <c r="AQ25" s="35">
        <v>0</v>
      </c>
      <c r="AR25" s="3">
        <v>132</v>
      </c>
      <c r="AS25" s="36">
        <v>0</v>
      </c>
    </row>
    <row r="26" spans="1:45" ht="12.75" customHeight="1" x14ac:dyDescent="0.2">
      <c r="A26" s="125"/>
      <c r="B26" s="118"/>
      <c r="C26" s="34" t="s">
        <v>47</v>
      </c>
      <c r="D26" s="23"/>
      <c r="E26" s="4"/>
      <c r="F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7"/>
      <c r="AN26" s="7"/>
      <c r="AO26" s="7"/>
      <c r="AP26" s="7"/>
      <c r="AQ26" s="35">
        <v>0</v>
      </c>
      <c r="AR26" s="3">
        <v>132</v>
      </c>
      <c r="AS26" s="36">
        <v>0</v>
      </c>
    </row>
    <row r="27" spans="1:45" ht="12.75" customHeight="1" x14ac:dyDescent="0.2">
      <c r="A27" s="125"/>
      <c r="B27" s="118"/>
      <c r="C27" s="34" t="s">
        <v>105</v>
      </c>
      <c r="D27" s="23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7"/>
      <c r="AN27" s="7"/>
      <c r="AO27" s="7"/>
      <c r="AP27" s="7"/>
      <c r="AQ27" s="35">
        <v>0</v>
      </c>
      <c r="AR27" s="3">
        <f t="shared" si="1"/>
        <v>132</v>
      </c>
      <c r="AS27" s="36">
        <f t="shared" si="0"/>
        <v>0</v>
      </c>
    </row>
    <row r="28" spans="1:45" ht="12.75" customHeight="1" x14ac:dyDescent="0.2">
      <c r="A28" s="125"/>
      <c r="B28" s="118"/>
      <c r="C28" s="34" t="s">
        <v>106</v>
      </c>
      <c r="D28" s="23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7"/>
      <c r="AN28" s="7"/>
      <c r="AO28" s="7"/>
      <c r="AP28" s="7"/>
      <c r="AQ28" s="92">
        <v>0</v>
      </c>
      <c r="AR28" s="3">
        <f t="shared" si="1"/>
        <v>132</v>
      </c>
      <c r="AS28" s="36">
        <f t="shared" ref="AS28" si="2">AQ28/AR28</f>
        <v>0</v>
      </c>
    </row>
    <row r="29" spans="1:45" ht="12.75" customHeight="1" x14ac:dyDescent="0.2">
      <c r="A29" s="125"/>
      <c r="B29" s="107"/>
      <c r="C29" s="34" t="s">
        <v>108</v>
      </c>
      <c r="D29" s="23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7"/>
      <c r="AN29" s="7"/>
      <c r="AO29" s="7"/>
      <c r="AP29" s="7"/>
      <c r="AQ29" s="35">
        <v>0</v>
      </c>
      <c r="AR29" s="3">
        <f t="shared" si="1"/>
        <v>132</v>
      </c>
      <c r="AS29" s="36">
        <f t="shared" si="0"/>
        <v>0</v>
      </c>
    </row>
    <row r="30" spans="1:45" ht="12.75" customHeight="1" x14ac:dyDescent="0.2">
      <c r="A30" s="125"/>
      <c r="B30" s="106" t="s">
        <v>16</v>
      </c>
      <c r="C30" s="34" t="s">
        <v>45</v>
      </c>
      <c r="D30" s="23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7"/>
      <c r="AN30" s="7"/>
      <c r="AO30" s="7"/>
      <c r="AP30" s="7"/>
      <c r="AQ30" s="35">
        <v>0</v>
      </c>
      <c r="AR30" s="3">
        <f t="shared" ref="AR30:AR35" si="3">33*2</f>
        <v>66</v>
      </c>
      <c r="AS30" s="36">
        <f t="shared" si="0"/>
        <v>0</v>
      </c>
    </row>
    <row r="31" spans="1:45" ht="12.75" customHeight="1" x14ac:dyDescent="0.2">
      <c r="A31" s="125"/>
      <c r="B31" s="118"/>
      <c r="C31" s="34" t="s">
        <v>46</v>
      </c>
      <c r="D31" s="23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7"/>
      <c r="AN31" s="7"/>
      <c r="AO31" s="7"/>
      <c r="AP31" s="7"/>
      <c r="AQ31" s="35">
        <v>0</v>
      </c>
      <c r="AR31" s="3">
        <v>66</v>
      </c>
      <c r="AS31" s="36">
        <v>0</v>
      </c>
    </row>
    <row r="32" spans="1:45" ht="12.75" customHeight="1" x14ac:dyDescent="0.2">
      <c r="A32" s="125"/>
      <c r="B32" s="118"/>
      <c r="C32" s="34" t="s">
        <v>47</v>
      </c>
      <c r="D32" s="23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7"/>
      <c r="AN32" s="7"/>
      <c r="AO32" s="7"/>
      <c r="AP32" s="7"/>
      <c r="AQ32" s="35">
        <v>0</v>
      </c>
      <c r="AR32" s="3">
        <v>66</v>
      </c>
      <c r="AS32" s="36">
        <v>0</v>
      </c>
    </row>
    <row r="33" spans="1:45" ht="12.75" customHeight="1" x14ac:dyDescent="0.2">
      <c r="A33" s="125"/>
      <c r="B33" s="118"/>
      <c r="C33" s="34" t="s">
        <v>105</v>
      </c>
      <c r="D33" s="2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7"/>
      <c r="AN33" s="7"/>
      <c r="AO33" s="7"/>
      <c r="AP33" s="7"/>
      <c r="AQ33" s="92">
        <v>0</v>
      </c>
      <c r="AR33" s="3">
        <v>66</v>
      </c>
      <c r="AS33" s="36">
        <v>0</v>
      </c>
    </row>
    <row r="34" spans="1:45" ht="12.75" customHeight="1" x14ac:dyDescent="0.2">
      <c r="A34" s="125"/>
      <c r="B34" s="118"/>
      <c r="C34" s="34" t="s">
        <v>106</v>
      </c>
      <c r="D34" s="23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7"/>
      <c r="AN34" s="7"/>
      <c r="AO34" s="7"/>
      <c r="AP34" s="7"/>
      <c r="AQ34" s="35">
        <v>0</v>
      </c>
      <c r="AR34" s="3">
        <f t="shared" si="3"/>
        <v>66</v>
      </c>
      <c r="AS34" s="36">
        <f t="shared" si="0"/>
        <v>0</v>
      </c>
    </row>
    <row r="35" spans="1:45" ht="12.75" customHeight="1" x14ac:dyDescent="0.2">
      <c r="A35" s="125"/>
      <c r="B35" s="107"/>
      <c r="C35" s="34" t="s">
        <v>108</v>
      </c>
      <c r="D35" s="23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7"/>
      <c r="AN35" s="7"/>
      <c r="AO35" s="7"/>
      <c r="AP35" s="7"/>
      <c r="AQ35" s="35">
        <v>0</v>
      </c>
      <c r="AR35" s="3">
        <f t="shared" si="3"/>
        <v>66</v>
      </c>
      <c r="AS35" s="36">
        <f t="shared" si="0"/>
        <v>0</v>
      </c>
    </row>
    <row r="36" spans="1:45" ht="12.75" customHeight="1" x14ac:dyDescent="0.2">
      <c r="A36" s="125"/>
      <c r="B36" s="106" t="s">
        <v>37</v>
      </c>
      <c r="C36" s="34" t="s">
        <v>45</v>
      </c>
      <c r="D36" s="23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7"/>
      <c r="AN36" s="7"/>
      <c r="AO36" s="7"/>
      <c r="AP36" s="7"/>
      <c r="AQ36" s="35">
        <v>0</v>
      </c>
      <c r="AR36" s="3">
        <f>33*1</f>
        <v>33</v>
      </c>
      <c r="AS36" s="36">
        <f t="shared" si="0"/>
        <v>0</v>
      </c>
    </row>
    <row r="37" spans="1:45" ht="12.75" customHeight="1" x14ac:dyDescent="0.2">
      <c r="A37" s="125"/>
      <c r="B37" s="118"/>
      <c r="C37" s="34" t="s">
        <v>46</v>
      </c>
      <c r="D37" s="23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7"/>
      <c r="AN37" s="7"/>
      <c r="AO37" s="7"/>
      <c r="AP37" s="7"/>
      <c r="AQ37" s="35">
        <v>0</v>
      </c>
      <c r="AR37" s="3">
        <v>33</v>
      </c>
      <c r="AS37" s="36">
        <v>0</v>
      </c>
    </row>
    <row r="38" spans="1:45" ht="12.75" customHeight="1" x14ac:dyDescent="0.2">
      <c r="A38" s="125"/>
      <c r="B38" s="118"/>
      <c r="C38" s="34" t="s">
        <v>47</v>
      </c>
      <c r="D38" s="23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7"/>
      <c r="AN38" s="7"/>
      <c r="AO38" s="7"/>
      <c r="AP38" s="7"/>
      <c r="AQ38" s="92">
        <v>0</v>
      </c>
      <c r="AR38" s="3">
        <v>33</v>
      </c>
      <c r="AS38" s="36">
        <v>0</v>
      </c>
    </row>
    <row r="39" spans="1:45" ht="12.75" customHeight="1" x14ac:dyDescent="0.2">
      <c r="A39" s="125"/>
      <c r="B39" s="118"/>
      <c r="C39" s="34" t="s">
        <v>105</v>
      </c>
      <c r="D39" s="23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7"/>
      <c r="AN39" s="7"/>
      <c r="AO39" s="7"/>
      <c r="AP39" s="7"/>
      <c r="AQ39" s="35">
        <v>0</v>
      </c>
      <c r="AR39" s="3">
        <v>33</v>
      </c>
      <c r="AS39" s="36">
        <v>0</v>
      </c>
    </row>
    <row r="40" spans="1:45" ht="12.75" customHeight="1" x14ac:dyDescent="0.2">
      <c r="A40" s="125"/>
      <c r="B40" s="118"/>
      <c r="C40" s="34" t="s">
        <v>106</v>
      </c>
      <c r="D40" s="23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7"/>
      <c r="AN40" s="7"/>
      <c r="AO40" s="7"/>
      <c r="AP40" s="7"/>
      <c r="AQ40" s="35">
        <v>0</v>
      </c>
      <c r="AR40" s="3">
        <f t="shared" ref="AR40:AR53" si="4">33*1</f>
        <v>33</v>
      </c>
      <c r="AS40" s="36">
        <f t="shared" si="0"/>
        <v>0</v>
      </c>
    </row>
    <row r="41" spans="1:45" ht="12.75" customHeight="1" x14ac:dyDescent="0.2">
      <c r="A41" s="125"/>
      <c r="B41" s="107"/>
      <c r="C41" s="34" t="s">
        <v>108</v>
      </c>
      <c r="D41" s="23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7"/>
      <c r="AN41" s="7"/>
      <c r="AO41" s="7"/>
      <c r="AP41" s="7"/>
      <c r="AQ41" s="35">
        <v>0</v>
      </c>
      <c r="AR41" s="3">
        <f t="shared" si="4"/>
        <v>33</v>
      </c>
      <c r="AS41" s="36">
        <f t="shared" si="0"/>
        <v>0</v>
      </c>
    </row>
    <row r="42" spans="1:45" ht="12.75" customHeight="1" x14ac:dyDescent="0.2">
      <c r="A42" s="125"/>
      <c r="B42" s="106" t="s">
        <v>38</v>
      </c>
      <c r="C42" s="34" t="s">
        <v>45</v>
      </c>
      <c r="D42" s="23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7"/>
      <c r="AN42" s="7"/>
      <c r="AO42" s="7"/>
      <c r="AP42" s="7"/>
      <c r="AQ42" s="35">
        <v>0</v>
      </c>
      <c r="AR42" s="3">
        <f t="shared" si="4"/>
        <v>33</v>
      </c>
      <c r="AS42" s="36">
        <f t="shared" si="0"/>
        <v>0</v>
      </c>
    </row>
    <row r="43" spans="1:45" ht="12.75" customHeight="1" x14ac:dyDescent="0.2">
      <c r="A43" s="125"/>
      <c r="B43" s="118"/>
      <c r="C43" s="34" t="s">
        <v>46</v>
      </c>
      <c r="D43" s="2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7"/>
      <c r="AN43" s="7"/>
      <c r="AO43" s="7"/>
      <c r="AP43" s="7"/>
      <c r="AQ43" s="92">
        <v>0</v>
      </c>
      <c r="AR43" s="3">
        <v>33</v>
      </c>
      <c r="AS43" s="36">
        <v>0</v>
      </c>
    </row>
    <row r="44" spans="1:45" ht="12.75" customHeight="1" x14ac:dyDescent="0.2">
      <c r="A44" s="125"/>
      <c r="B44" s="118"/>
      <c r="C44" s="34" t="s">
        <v>47</v>
      </c>
      <c r="D44" s="23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7"/>
      <c r="AN44" s="7"/>
      <c r="AO44" s="7"/>
      <c r="AP44" s="7"/>
      <c r="AQ44" s="35">
        <v>0</v>
      </c>
      <c r="AR44" s="3">
        <v>33</v>
      </c>
      <c r="AS44" s="36">
        <v>0</v>
      </c>
    </row>
    <row r="45" spans="1:45" ht="12.75" customHeight="1" x14ac:dyDescent="0.2">
      <c r="A45" s="125"/>
      <c r="B45" s="118"/>
      <c r="C45" s="34" t="s">
        <v>105</v>
      </c>
      <c r="D45" s="23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7"/>
      <c r="AN45" s="7"/>
      <c r="AO45" s="7"/>
      <c r="AP45" s="7"/>
      <c r="AQ45" s="35">
        <v>0</v>
      </c>
      <c r="AR45" s="3">
        <v>33</v>
      </c>
      <c r="AS45" s="36">
        <v>0</v>
      </c>
    </row>
    <row r="46" spans="1:45" ht="12.75" customHeight="1" x14ac:dyDescent="0.2">
      <c r="A46" s="125"/>
      <c r="B46" s="118"/>
      <c r="C46" s="34" t="s">
        <v>106</v>
      </c>
      <c r="D46" s="23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7"/>
      <c r="AN46" s="7"/>
      <c r="AO46" s="7"/>
      <c r="AP46" s="7"/>
      <c r="AQ46" s="35">
        <v>0</v>
      </c>
      <c r="AR46" s="3">
        <f t="shared" si="4"/>
        <v>33</v>
      </c>
      <c r="AS46" s="36">
        <f t="shared" si="0"/>
        <v>0</v>
      </c>
    </row>
    <row r="47" spans="1:45" ht="12.75" customHeight="1" x14ac:dyDescent="0.2">
      <c r="A47" s="125"/>
      <c r="B47" s="107"/>
      <c r="C47" s="34" t="s">
        <v>108</v>
      </c>
      <c r="D47" s="23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7"/>
      <c r="AN47" s="7"/>
      <c r="AO47" s="7"/>
      <c r="AP47" s="7"/>
      <c r="AQ47" s="35">
        <v>0</v>
      </c>
      <c r="AR47" s="3">
        <f t="shared" si="4"/>
        <v>33</v>
      </c>
      <c r="AS47" s="36">
        <f t="shared" si="0"/>
        <v>0</v>
      </c>
    </row>
    <row r="48" spans="1:45" ht="12.75" customHeight="1" x14ac:dyDescent="0.2">
      <c r="A48" s="125"/>
      <c r="B48" s="106" t="s">
        <v>39</v>
      </c>
      <c r="C48" s="34" t="s">
        <v>45</v>
      </c>
      <c r="D48" s="23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7"/>
      <c r="AN48" s="7"/>
      <c r="AO48" s="7"/>
      <c r="AP48" s="7"/>
      <c r="AQ48" s="35">
        <v>0</v>
      </c>
      <c r="AR48" s="3">
        <f t="shared" si="4"/>
        <v>33</v>
      </c>
      <c r="AS48" s="36">
        <f t="shared" si="0"/>
        <v>0</v>
      </c>
    </row>
    <row r="49" spans="1:46" ht="12.75" customHeight="1" x14ac:dyDescent="0.2">
      <c r="A49" s="125"/>
      <c r="B49" s="118"/>
      <c r="C49" s="34" t="s">
        <v>46</v>
      </c>
      <c r="D49" s="23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7"/>
      <c r="AN49" s="7"/>
      <c r="AO49" s="7"/>
      <c r="AP49" s="7"/>
      <c r="AQ49" s="35">
        <v>0</v>
      </c>
      <c r="AR49" s="3">
        <v>33</v>
      </c>
      <c r="AS49" s="36">
        <v>0</v>
      </c>
    </row>
    <row r="50" spans="1:46" ht="12.75" customHeight="1" x14ac:dyDescent="0.2">
      <c r="A50" s="125"/>
      <c r="B50" s="118"/>
      <c r="C50" s="34" t="s">
        <v>47</v>
      </c>
      <c r="D50" s="23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7"/>
      <c r="AN50" s="7"/>
      <c r="AO50" s="7"/>
      <c r="AP50" s="7"/>
      <c r="AQ50" s="92">
        <v>0</v>
      </c>
      <c r="AR50" s="3">
        <v>33</v>
      </c>
      <c r="AS50" s="36">
        <v>0</v>
      </c>
    </row>
    <row r="51" spans="1:46" ht="12.75" customHeight="1" x14ac:dyDescent="0.2">
      <c r="A51" s="125"/>
      <c r="B51" s="118"/>
      <c r="C51" s="34" t="s">
        <v>105</v>
      </c>
      <c r="D51" s="23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7"/>
      <c r="AN51" s="7"/>
      <c r="AO51" s="7"/>
      <c r="AP51" s="7"/>
      <c r="AQ51" s="35">
        <v>0</v>
      </c>
      <c r="AR51" s="3">
        <v>33</v>
      </c>
      <c r="AS51" s="36">
        <v>0</v>
      </c>
    </row>
    <row r="52" spans="1:46" ht="12.75" customHeight="1" x14ac:dyDescent="0.2">
      <c r="A52" s="125"/>
      <c r="B52" s="118"/>
      <c r="C52" s="34" t="s">
        <v>106</v>
      </c>
      <c r="D52" s="23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7"/>
      <c r="AN52" s="7"/>
      <c r="AO52" s="7"/>
      <c r="AP52" s="7"/>
      <c r="AQ52" s="35">
        <f t="shared" ref="AQ52:AQ59" si="5">COUNTA(E52:AP52)</f>
        <v>0</v>
      </c>
      <c r="AR52" s="3">
        <f t="shared" si="4"/>
        <v>33</v>
      </c>
      <c r="AS52" s="36">
        <f t="shared" si="0"/>
        <v>0</v>
      </c>
    </row>
    <row r="53" spans="1:46" ht="12.75" customHeight="1" x14ac:dyDescent="0.2">
      <c r="A53" s="125"/>
      <c r="B53" s="107"/>
      <c r="C53" s="34" t="s">
        <v>108</v>
      </c>
      <c r="D53" s="2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7"/>
      <c r="AN53" s="7"/>
      <c r="AO53" s="7"/>
      <c r="AP53" s="7"/>
      <c r="AQ53" s="35">
        <f t="shared" si="5"/>
        <v>0</v>
      </c>
      <c r="AR53" s="3">
        <f t="shared" si="4"/>
        <v>33</v>
      </c>
      <c r="AS53" s="36">
        <f t="shared" si="0"/>
        <v>0</v>
      </c>
    </row>
    <row r="54" spans="1:46" ht="12.75" customHeight="1" x14ac:dyDescent="0.2">
      <c r="A54" s="125"/>
      <c r="B54" s="108" t="s">
        <v>59</v>
      </c>
      <c r="C54" s="34" t="s">
        <v>45</v>
      </c>
      <c r="D54" s="23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7"/>
      <c r="AN54" s="7"/>
      <c r="AO54" s="7"/>
      <c r="AP54" s="7"/>
      <c r="AQ54" s="35">
        <f t="shared" si="5"/>
        <v>0</v>
      </c>
      <c r="AR54" s="3">
        <f>33*3</f>
        <v>99</v>
      </c>
      <c r="AS54" s="36">
        <f t="shared" si="0"/>
        <v>0</v>
      </c>
    </row>
    <row r="55" spans="1:46" ht="12.75" customHeight="1" x14ac:dyDescent="0.2">
      <c r="A55" s="125"/>
      <c r="B55" s="108"/>
      <c r="C55" s="34" t="s">
        <v>46</v>
      </c>
      <c r="D55" s="23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7"/>
      <c r="AN55" s="7"/>
      <c r="AO55" s="7"/>
      <c r="AP55" s="7"/>
      <c r="AQ55" s="35">
        <v>0</v>
      </c>
      <c r="AR55" s="3">
        <v>99</v>
      </c>
      <c r="AS55" s="36">
        <v>0</v>
      </c>
    </row>
    <row r="56" spans="1:46" ht="12.75" customHeight="1" x14ac:dyDescent="0.2">
      <c r="A56" s="125"/>
      <c r="B56" s="108"/>
      <c r="C56" s="34" t="s">
        <v>47</v>
      </c>
      <c r="D56" s="23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7"/>
      <c r="AN56" s="7"/>
      <c r="AO56" s="7"/>
      <c r="AP56" s="7"/>
      <c r="AQ56" s="92">
        <v>0</v>
      </c>
      <c r="AR56" s="3">
        <v>99</v>
      </c>
      <c r="AS56" s="36">
        <v>0</v>
      </c>
    </row>
    <row r="57" spans="1:46" ht="12.75" customHeight="1" x14ac:dyDescent="0.2">
      <c r="A57" s="125"/>
      <c r="B57" s="108"/>
      <c r="C57" s="34" t="s">
        <v>105</v>
      </c>
      <c r="D57" s="23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7"/>
      <c r="AN57" s="7"/>
      <c r="AO57" s="7"/>
      <c r="AP57" s="7"/>
      <c r="AQ57" s="35">
        <v>0</v>
      </c>
      <c r="AR57" s="3">
        <v>99</v>
      </c>
      <c r="AS57" s="36">
        <v>0</v>
      </c>
    </row>
    <row r="58" spans="1:46" ht="12.75" customHeight="1" x14ac:dyDescent="0.2">
      <c r="A58" s="125"/>
      <c r="B58" s="108"/>
      <c r="C58" s="34" t="s">
        <v>106</v>
      </c>
      <c r="D58" s="23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7"/>
      <c r="AN58" s="7"/>
      <c r="AO58" s="7"/>
      <c r="AP58" s="7"/>
      <c r="AQ58" s="35">
        <f t="shared" si="5"/>
        <v>0</v>
      </c>
      <c r="AR58" s="3">
        <f t="shared" ref="AR58:AR59" si="6">33*3</f>
        <v>99</v>
      </c>
      <c r="AS58" s="36">
        <f t="shared" si="0"/>
        <v>0</v>
      </c>
    </row>
    <row r="59" spans="1:46" ht="12.75" customHeight="1" x14ac:dyDescent="0.2">
      <c r="A59" s="125"/>
      <c r="B59" s="108"/>
      <c r="C59" s="34" t="s">
        <v>108</v>
      </c>
      <c r="D59" s="23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7"/>
      <c r="AN59" s="7"/>
      <c r="AO59" s="7"/>
      <c r="AP59" s="7"/>
      <c r="AQ59" s="35">
        <f t="shared" si="5"/>
        <v>0</v>
      </c>
      <c r="AR59" s="3">
        <f t="shared" si="6"/>
        <v>99</v>
      </c>
      <c r="AS59" s="36">
        <f t="shared" si="0"/>
        <v>0</v>
      </c>
    </row>
    <row r="60" spans="1:46" ht="27" customHeight="1" x14ac:dyDescent="0.2">
      <c r="A60" s="113"/>
      <c r="B60" s="113"/>
      <c r="C60" s="113"/>
      <c r="D60" s="113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9"/>
      <c r="AN60" s="49"/>
      <c r="AO60" s="49"/>
      <c r="AP60" s="49"/>
      <c r="AQ60" s="49"/>
      <c r="AR60" s="49"/>
      <c r="AS60" s="49"/>
    </row>
    <row r="61" spans="1:46" s="2" customFormat="1" ht="111.75" customHeight="1" x14ac:dyDescent="0.2">
      <c r="A61" s="109" t="s">
        <v>13</v>
      </c>
      <c r="B61" s="109"/>
      <c r="C61" s="109"/>
      <c r="D61" s="109"/>
      <c r="E61" s="114" t="s">
        <v>26</v>
      </c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  <c r="AI61" s="115"/>
      <c r="AJ61" s="115"/>
      <c r="AK61" s="115"/>
      <c r="AL61" s="115"/>
      <c r="AM61" s="115"/>
      <c r="AN61" s="115"/>
      <c r="AO61" s="115"/>
      <c r="AP61" s="116"/>
      <c r="AQ61" s="112" t="s">
        <v>19</v>
      </c>
      <c r="AR61" s="112" t="s">
        <v>21</v>
      </c>
      <c r="AS61" s="101" t="s">
        <v>20</v>
      </c>
    </row>
    <row r="62" spans="1:46" s="2" customFormat="1" ht="21.75" customHeight="1" x14ac:dyDescent="0.2">
      <c r="A62" s="102" t="s">
        <v>0</v>
      </c>
      <c r="B62" s="103"/>
      <c r="C62" s="106" t="s">
        <v>48</v>
      </c>
      <c r="D62" s="21" t="s">
        <v>17</v>
      </c>
      <c r="E62" s="108" t="s">
        <v>1</v>
      </c>
      <c r="F62" s="108"/>
      <c r="G62" s="108"/>
      <c r="H62" s="108"/>
      <c r="I62" s="108" t="s">
        <v>2</v>
      </c>
      <c r="J62" s="108"/>
      <c r="K62" s="108"/>
      <c r="L62" s="108"/>
      <c r="M62" s="108" t="s">
        <v>3</v>
      </c>
      <c r="N62" s="108"/>
      <c r="O62" s="108"/>
      <c r="P62" s="108"/>
      <c r="Q62" s="108" t="s">
        <v>4</v>
      </c>
      <c r="R62" s="108"/>
      <c r="S62" s="108"/>
      <c r="T62" s="108"/>
      <c r="U62" s="108" t="s">
        <v>5</v>
      </c>
      <c r="V62" s="108"/>
      <c r="W62" s="108"/>
      <c r="X62" s="108" t="s">
        <v>6</v>
      </c>
      <c r="Y62" s="108"/>
      <c r="Z62" s="108"/>
      <c r="AA62" s="108"/>
      <c r="AB62" s="108" t="s">
        <v>7</v>
      </c>
      <c r="AC62" s="108"/>
      <c r="AD62" s="108"/>
      <c r="AE62" s="108" t="s">
        <v>8</v>
      </c>
      <c r="AF62" s="108"/>
      <c r="AG62" s="108"/>
      <c r="AH62" s="108"/>
      <c r="AI62" s="108"/>
      <c r="AJ62" s="108" t="s">
        <v>9</v>
      </c>
      <c r="AK62" s="108"/>
      <c r="AL62" s="108"/>
      <c r="AM62" s="108" t="s">
        <v>10</v>
      </c>
      <c r="AN62" s="108"/>
      <c r="AO62" s="108"/>
      <c r="AP62" s="108"/>
      <c r="AQ62" s="112"/>
      <c r="AR62" s="112"/>
      <c r="AS62" s="101"/>
    </row>
    <row r="63" spans="1:46" s="6" customFormat="1" ht="11.25" customHeight="1" x14ac:dyDescent="0.2">
      <c r="A63" s="104"/>
      <c r="B63" s="105"/>
      <c r="C63" s="107"/>
      <c r="D63" s="21" t="s">
        <v>18</v>
      </c>
      <c r="E63" s="5">
        <v>1</v>
      </c>
      <c r="F63" s="5">
        <v>2</v>
      </c>
      <c r="G63" s="5">
        <v>3</v>
      </c>
      <c r="H63" s="5">
        <v>4</v>
      </c>
      <c r="I63" s="5">
        <v>5</v>
      </c>
      <c r="J63" s="5">
        <v>6</v>
      </c>
      <c r="K63" s="5">
        <v>7</v>
      </c>
      <c r="L63" s="5">
        <v>8</v>
      </c>
      <c r="M63" s="5">
        <v>9</v>
      </c>
      <c r="N63" s="5">
        <v>10</v>
      </c>
      <c r="O63" s="5">
        <v>11</v>
      </c>
      <c r="P63" s="5">
        <v>12</v>
      </c>
      <c r="Q63" s="5">
        <v>13</v>
      </c>
      <c r="R63" s="5">
        <v>14</v>
      </c>
      <c r="S63" s="5">
        <v>15</v>
      </c>
      <c r="T63" s="5">
        <v>16</v>
      </c>
      <c r="U63" s="5">
        <v>17</v>
      </c>
      <c r="V63" s="5">
        <v>18</v>
      </c>
      <c r="W63" s="5">
        <v>19</v>
      </c>
      <c r="X63" s="5">
        <v>20</v>
      </c>
      <c r="Y63" s="5">
        <v>21</v>
      </c>
      <c r="Z63" s="5">
        <v>22</v>
      </c>
      <c r="AA63" s="5">
        <v>23</v>
      </c>
      <c r="AB63" s="5">
        <v>24</v>
      </c>
      <c r="AC63" s="5">
        <v>25</v>
      </c>
      <c r="AD63" s="5">
        <v>26</v>
      </c>
      <c r="AE63" s="5">
        <v>27</v>
      </c>
      <c r="AF63" s="5">
        <v>28</v>
      </c>
      <c r="AG63" s="5">
        <v>29</v>
      </c>
      <c r="AH63" s="5">
        <v>30</v>
      </c>
      <c r="AI63" s="5">
        <v>31</v>
      </c>
      <c r="AJ63" s="5">
        <v>32</v>
      </c>
      <c r="AK63" s="5">
        <v>33</v>
      </c>
      <c r="AL63" s="5">
        <v>34</v>
      </c>
      <c r="AM63" s="5">
        <v>35</v>
      </c>
      <c r="AN63" s="5">
        <v>36</v>
      </c>
      <c r="AO63" s="5">
        <v>37</v>
      </c>
      <c r="AP63" s="5">
        <v>38</v>
      </c>
      <c r="AQ63" s="112"/>
      <c r="AR63" s="112"/>
      <c r="AS63" s="101"/>
    </row>
    <row r="64" spans="1:46" ht="12.75" customHeight="1" x14ac:dyDescent="0.2">
      <c r="A64" s="124" t="s">
        <v>24</v>
      </c>
      <c r="B64" s="106" t="s">
        <v>97</v>
      </c>
      <c r="C64" s="34" t="s">
        <v>61</v>
      </c>
      <c r="D64" s="38"/>
      <c r="E64" s="24"/>
      <c r="F64" s="78"/>
      <c r="G64" s="72">
        <v>1</v>
      </c>
      <c r="H64" s="3"/>
      <c r="I64" s="3"/>
      <c r="J64" s="3"/>
      <c r="K64" s="3"/>
      <c r="L64" s="3"/>
      <c r="M64" s="69">
        <v>1</v>
      </c>
      <c r="N64" s="3"/>
      <c r="O64" s="3"/>
      <c r="P64" s="69">
        <v>1</v>
      </c>
      <c r="Q64" s="24"/>
      <c r="R64" s="24"/>
      <c r="S64" s="24"/>
      <c r="T64" s="73">
        <v>1</v>
      </c>
      <c r="U64" s="24"/>
      <c r="V64" s="24"/>
      <c r="W64" s="24"/>
      <c r="X64" s="24"/>
      <c r="Y64" s="70">
        <v>1</v>
      </c>
      <c r="Z64" s="24"/>
      <c r="AA64" s="24"/>
      <c r="AB64" s="70">
        <v>1</v>
      </c>
      <c r="AC64" s="24"/>
      <c r="AD64" s="24"/>
      <c r="AE64" s="24"/>
      <c r="AF64" s="24"/>
      <c r="AG64" s="70">
        <v>1</v>
      </c>
      <c r="AH64" s="24"/>
      <c r="AI64" s="24"/>
      <c r="AJ64" s="73">
        <v>1</v>
      </c>
      <c r="AK64" s="24"/>
      <c r="AL64" s="24"/>
      <c r="AM64" s="3"/>
      <c r="AN64" s="3"/>
      <c r="AO64" s="3"/>
      <c r="AP64" s="3"/>
      <c r="AQ64" s="35">
        <f>COUNTA(E64:AP64)</f>
        <v>8</v>
      </c>
      <c r="AR64" s="3">
        <v>136</v>
      </c>
      <c r="AS64" s="36">
        <f>AQ64/AR64</f>
        <v>5.8823529411764705E-2</v>
      </c>
      <c r="AT64" s="75" t="s">
        <v>98</v>
      </c>
    </row>
    <row r="65" spans="1:45" x14ac:dyDescent="0.2">
      <c r="A65" s="125"/>
      <c r="B65" s="118"/>
      <c r="C65" s="34" t="s">
        <v>62</v>
      </c>
      <c r="D65" s="38"/>
      <c r="E65" s="24"/>
      <c r="F65" s="78"/>
      <c r="G65" s="72">
        <v>1</v>
      </c>
      <c r="H65" s="3"/>
      <c r="I65" s="3"/>
      <c r="J65" s="3"/>
      <c r="K65" s="3"/>
      <c r="L65" s="3"/>
      <c r="M65" s="69">
        <v>1</v>
      </c>
      <c r="N65" s="3"/>
      <c r="O65" s="3"/>
      <c r="P65" s="69">
        <v>1</v>
      </c>
      <c r="Q65" s="4"/>
      <c r="R65" s="24"/>
      <c r="S65" s="24"/>
      <c r="T65" s="73">
        <v>1</v>
      </c>
      <c r="U65" s="24"/>
      <c r="V65" s="24"/>
      <c r="W65" s="24"/>
      <c r="X65" s="24"/>
      <c r="Y65" s="70">
        <v>1</v>
      </c>
      <c r="Z65" s="24"/>
      <c r="AA65" s="24"/>
      <c r="AB65" s="70">
        <v>1</v>
      </c>
      <c r="AC65" s="24"/>
      <c r="AD65" s="24"/>
      <c r="AE65" s="24"/>
      <c r="AF65" s="24"/>
      <c r="AG65" s="70">
        <v>1</v>
      </c>
      <c r="AH65" s="24"/>
      <c r="AI65" s="24"/>
      <c r="AJ65" s="73">
        <v>1</v>
      </c>
      <c r="AK65" s="24"/>
      <c r="AL65" s="24"/>
      <c r="AM65" s="3"/>
      <c r="AN65" s="3"/>
      <c r="AO65" s="3"/>
      <c r="AP65" s="3"/>
      <c r="AQ65" s="35">
        <f>COUNTA(E65:AP65)</f>
        <v>8</v>
      </c>
      <c r="AR65" s="3">
        <v>136</v>
      </c>
      <c r="AS65" s="36">
        <f t="shared" ref="AS65:AS104" si="7">AQ65/AR65</f>
        <v>5.8823529411764705E-2</v>
      </c>
    </row>
    <row r="66" spans="1:45" x14ac:dyDescent="0.2">
      <c r="A66" s="125"/>
      <c r="B66" s="118"/>
      <c r="C66" s="34" t="s">
        <v>63</v>
      </c>
      <c r="D66" s="38"/>
      <c r="E66" s="24"/>
      <c r="F66" s="78"/>
      <c r="G66" s="72">
        <v>1</v>
      </c>
      <c r="H66" s="3"/>
      <c r="I66" s="3"/>
      <c r="J66" s="3"/>
      <c r="K66" s="3"/>
      <c r="L66" s="3"/>
      <c r="M66" s="69">
        <v>1</v>
      </c>
      <c r="N66" s="3"/>
      <c r="O66" s="3"/>
      <c r="P66" s="69">
        <v>1</v>
      </c>
      <c r="Q66" s="4"/>
      <c r="R66" s="24"/>
      <c r="S66" s="24"/>
      <c r="T66" s="73">
        <v>1</v>
      </c>
      <c r="U66" s="24"/>
      <c r="V66" s="24"/>
      <c r="W66" s="24"/>
      <c r="X66" s="24"/>
      <c r="Y66" s="70">
        <v>1</v>
      </c>
      <c r="Z66" s="24"/>
      <c r="AA66" s="24"/>
      <c r="AB66" s="70">
        <v>1</v>
      </c>
      <c r="AC66" s="24"/>
      <c r="AD66" s="24"/>
      <c r="AE66" s="24"/>
      <c r="AF66" s="24"/>
      <c r="AG66" s="70">
        <v>1</v>
      </c>
      <c r="AH66" s="24"/>
      <c r="AI66" s="24"/>
      <c r="AJ66" s="73">
        <v>1</v>
      </c>
      <c r="AK66" s="24"/>
      <c r="AL66" s="24"/>
      <c r="AM66" s="3"/>
      <c r="AN66" s="3"/>
      <c r="AO66" s="3"/>
      <c r="AP66" s="3"/>
      <c r="AQ66" s="35">
        <v>8</v>
      </c>
      <c r="AR66" s="3">
        <v>136</v>
      </c>
      <c r="AS66" s="36">
        <v>0.06</v>
      </c>
    </row>
    <row r="67" spans="1:45" x14ac:dyDescent="0.2">
      <c r="A67" s="125"/>
      <c r="B67" s="118"/>
      <c r="C67" s="34" t="s">
        <v>95</v>
      </c>
      <c r="D67" s="38"/>
      <c r="E67" s="24"/>
      <c r="F67" s="78"/>
      <c r="G67" s="72">
        <v>1</v>
      </c>
      <c r="H67" s="3"/>
      <c r="I67" s="3"/>
      <c r="J67" s="3"/>
      <c r="K67" s="3"/>
      <c r="L67" s="3"/>
      <c r="M67" s="69">
        <v>1</v>
      </c>
      <c r="N67" s="3"/>
      <c r="O67" s="3"/>
      <c r="P67" s="69">
        <v>1</v>
      </c>
      <c r="Q67" s="4"/>
      <c r="R67" s="24"/>
      <c r="S67" s="24"/>
      <c r="T67" s="73">
        <v>1</v>
      </c>
      <c r="U67" s="24"/>
      <c r="V67" s="24"/>
      <c r="W67" s="24"/>
      <c r="X67" s="24"/>
      <c r="Y67" s="70">
        <v>1</v>
      </c>
      <c r="Z67" s="24"/>
      <c r="AA67" s="24"/>
      <c r="AB67" s="70">
        <v>1</v>
      </c>
      <c r="AC67" s="24"/>
      <c r="AD67" s="24"/>
      <c r="AE67" s="24"/>
      <c r="AF67" s="24"/>
      <c r="AG67" s="70">
        <v>1</v>
      </c>
      <c r="AH67" s="24"/>
      <c r="AI67" s="24"/>
      <c r="AJ67" s="73">
        <v>1</v>
      </c>
      <c r="AK67" s="24"/>
      <c r="AL67" s="24"/>
      <c r="AM67" s="3"/>
      <c r="AN67" s="3"/>
      <c r="AO67" s="3"/>
      <c r="AP67" s="3"/>
      <c r="AQ67" s="35">
        <v>8</v>
      </c>
      <c r="AR67" s="3">
        <v>136</v>
      </c>
      <c r="AS67" s="36">
        <v>0.06</v>
      </c>
    </row>
    <row r="68" spans="1:45" x14ac:dyDescent="0.2">
      <c r="A68" s="125"/>
      <c r="B68" s="118"/>
      <c r="C68" s="34" t="s">
        <v>96</v>
      </c>
      <c r="D68" s="38"/>
      <c r="E68" s="24"/>
      <c r="F68" s="78"/>
      <c r="G68" s="72">
        <v>1</v>
      </c>
      <c r="H68" s="3"/>
      <c r="I68" s="3"/>
      <c r="J68" s="3"/>
      <c r="K68" s="3"/>
      <c r="L68" s="3"/>
      <c r="M68" s="69">
        <v>1</v>
      </c>
      <c r="N68" s="3"/>
      <c r="O68" s="3"/>
      <c r="P68" s="69">
        <v>1</v>
      </c>
      <c r="Q68" s="4"/>
      <c r="R68" s="24"/>
      <c r="S68" s="24"/>
      <c r="T68" s="73">
        <v>1</v>
      </c>
      <c r="U68" s="24"/>
      <c r="V68" s="24"/>
      <c r="W68" s="24"/>
      <c r="X68" s="24"/>
      <c r="Y68" s="70">
        <v>1</v>
      </c>
      <c r="Z68" s="24"/>
      <c r="AA68" s="24"/>
      <c r="AB68" s="70">
        <v>1</v>
      </c>
      <c r="AC68" s="24"/>
      <c r="AD68" s="24"/>
      <c r="AE68" s="24"/>
      <c r="AF68" s="24"/>
      <c r="AG68" s="70">
        <v>1</v>
      </c>
      <c r="AH68" s="24"/>
      <c r="AI68" s="24"/>
      <c r="AJ68" s="73">
        <v>1</v>
      </c>
      <c r="AK68" s="24"/>
      <c r="AL68" s="24"/>
      <c r="AM68" s="3"/>
      <c r="AN68" s="3"/>
      <c r="AO68" s="3"/>
      <c r="AP68" s="3"/>
      <c r="AQ68" s="35">
        <v>8</v>
      </c>
      <c r="AR68" s="3">
        <v>136</v>
      </c>
      <c r="AS68" s="36">
        <v>0.06</v>
      </c>
    </row>
    <row r="69" spans="1:45" x14ac:dyDescent="0.2">
      <c r="A69" s="125"/>
      <c r="B69" s="106" t="s">
        <v>12</v>
      </c>
      <c r="C69" s="34" t="s">
        <v>61</v>
      </c>
      <c r="D69" s="38"/>
      <c r="E69" s="24"/>
      <c r="F69" s="3"/>
      <c r="G69" s="72">
        <v>1</v>
      </c>
      <c r="H69" s="3"/>
      <c r="I69" s="69">
        <v>1</v>
      </c>
      <c r="J69" s="3"/>
      <c r="K69" s="3"/>
      <c r="L69" s="3"/>
      <c r="M69" s="69">
        <v>1</v>
      </c>
      <c r="N69" s="3"/>
      <c r="O69" s="3"/>
      <c r="P69" s="3"/>
      <c r="Q69" s="24"/>
      <c r="R69" s="4"/>
      <c r="S69" s="79"/>
      <c r="T69" s="74">
        <v>1</v>
      </c>
      <c r="U69" s="24"/>
      <c r="V69" s="84">
        <v>1</v>
      </c>
      <c r="W69" s="4"/>
      <c r="X69" s="70">
        <v>1</v>
      </c>
      <c r="Y69" s="4"/>
      <c r="Z69" s="4"/>
      <c r="AA69" s="4"/>
      <c r="AB69" s="24"/>
      <c r="AC69" s="4"/>
      <c r="AD69" s="71">
        <v>1</v>
      </c>
      <c r="AE69" s="24"/>
      <c r="AF69" s="24"/>
      <c r="AG69" s="71">
        <v>1</v>
      </c>
      <c r="AH69" s="4"/>
      <c r="AI69" s="4"/>
      <c r="AJ69" s="73">
        <v>1</v>
      </c>
      <c r="AK69" s="4"/>
      <c r="AL69" s="4"/>
      <c r="AM69" s="3"/>
      <c r="AN69" s="3"/>
      <c r="AO69" s="3"/>
      <c r="AP69" s="3"/>
      <c r="AQ69" s="35">
        <f t="shared" ref="AQ69" si="8">COUNTA(E69:AP69)</f>
        <v>9</v>
      </c>
      <c r="AR69" s="3">
        <v>170</v>
      </c>
      <c r="AS69" s="36">
        <f t="shared" si="7"/>
        <v>5.2941176470588235E-2</v>
      </c>
    </row>
    <row r="70" spans="1:45" x14ac:dyDescent="0.2">
      <c r="A70" s="125"/>
      <c r="B70" s="118"/>
      <c r="C70" s="34" t="s">
        <v>62</v>
      </c>
      <c r="D70" s="38"/>
      <c r="E70" s="24"/>
      <c r="F70" s="3"/>
      <c r="G70" s="72">
        <v>1</v>
      </c>
      <c r="H70" s="3"/>
      <c r="I70" s="69">
        <v>1</v>
      </c>
      <c r="J70" s="3"/>
      <c r="K70" s="3"/>
      <c r="L70" s="3"/>
      <c r="M70" s="69">
        <v>1</v>
      </c>
      <c r="N70" s="3"/>
      <c r="O70" s="3"/>
      <c r="P70" s="3"/>
      <c r="Q70" s="24"/>
      <c r="R70" s="4"/>
      <c r="S70" s="79"/>
      <c r="T70" s="74">
        <v>1</v>
      </c>
      <c r="U70" s="24"/>
      <c r="V70" s="84">
        <v>1</v>
      </c>
      <c r="W70" s="4"/>
      <c r="X70" s="70">
        <v>1</v>
      </c>
      <c r="Y70" s="4"/>
      <c r="Z70" s="4"/>
      <c r="AA70" s="4"/>
      <c r="AB70" s="24"/>
      <c r="AC70" s="4"/>
      <c r="AD70" s="71">
        <v>1</v>
      </c>
      <c r="AE70" s="24"/>
      <c r="AF70" s="24"/>
      <c r="AG70" s="71">
        <v>1</v>
      </c>
      <c r="AH70" s="4"/>
      <c r="AI70" s="4"/>
      <c r="AJ70" s="73">
        <v>1</v>
      </c>
      <c r="AK70" s="4"/>
      <c r="AL70" s="4"/>
      <c r="AM70" s="3"/>
      <c r="AN70" s="3"/>
      <c r="AO70" s="3"/>
      <c r="AP70" s="3"/>
      <c r="AQ70" s="35">
        <v>9</v>
      </c>
      <c r="AR70" s="3">
        <v>170</v>
      </c>
      <c r="AS70" s="36">
        <v>0.05</v>
      </c>
    </row>
    <row r="71" spans="1:45" x14ac:dyDescent="0.2">
      <c r="A71" s="125"/>
      <c r="B71" s="118"/>
      <c r="C71" s="34" t="s">
        <v>63</v>
      </c>
      <c r="D71" s="38"/>
      <c r="E71" s="24"/>
      <c r="F71" s="3"/>
      <c r="G71" s="72">
        <v>1</v>
      </c>
      <c r="H71" s="3"/>
      <c r="I71" s="69">
        <v>1</v>
      </c>
      <c r="J71" s="3"/>
      <c r="K71" s="3"/>
      <c r="L71" s="3"/>
      <c r="M71" s="69">
        <v>1</v>
      </c>
      <c r="N71" s="3"/>
      <c r="O71" s="3"/>
      <c r="P71" s="3"/>
      <c r="Q71" s="24"/>
      <c r="R71" s="4"/>
      <c r="S71" s="79"/>
      <c r="T71" s="74">
        <v>1</v>
      </c>
      <c r="U71" s="24"/>
      <c r="V71" s="84">
        <v>1</v>
      </c>
      <c r="W71" s="4"/>
      <c r="X71" s="70">
        <v>1</v>
      </c>
      <c r="Y71" s="4"/>
      <c r="Z71" s="4"/>
      <c r="AA71" s="4"/>
      <c r="AB71" s="24"/>
      <c r="AC71" s="4"/>
      <c r="AD71" s="71">
        <v>1</v>
      </c>
      <c r="AE71" s="24"/>
      <c r="AF71" s="24"/>
      <c r="AG71" s="71">
        <v>1</v>
      </c>
      <c r="AH71" s="4"/>
      <c r="AI71" s="4"/>
      <c r="AJ71" s="73">
        <v>1</v>
      </c>
      <c r="AK71" s="4"/>
      <c r="AL71" s="4"/>
      <c r="AM71" s="3"/>
      <c r="AN71" s="3"/>
      <c r="AO71" s="3"/>
      <c r="AP71" s="3"/>
      <c r="AQ71" s="35">
        <v>9</v>
      </c>
      <c r="AR71" s="3">
        <v>170</v>
      </c>
      <c r="AS71" s="36">
        <v>0.05</v>
      </c>
    </row>
    <row r="72" spans="1:45" x14ac:dyDescent="0.2">
      <c r="A72" s="125"/>
      <c r="B72" s="118"/>
      <c r="C72" s="34" t="s">
        <v>95</v>
      </c>
      <c r="D72" s="38"/>
      <c r="E72" s="24"/>
      <c r="F72" s="3"/>
      <c r="G72" s="72">
        <v>1</v>
      </c>
      <c r="H72" s="3"/>
      <c r="I72" s="69">
        <v>1</v>
      </c>
      <c r="J72" s="3"/>
      <c r="K72" s="3"/>
      <c r="L72" s="3"/>
      <c r="M72" s="69">
        <v>1</v>
      </c>
      <c r="N72" s="3"/>
      <c r="O72" s="3"/>
      <c r="P72" s="3"/>
      <c r="Q72" s="24"/>
      <c r="R72" s="4"/>
      <c r="S72" s="79"/>
      <c r="T72" s="74">
        <v>1</v>
      </c>
      <c r="U72" s="24"/>
      <c r="V72" s="84">
        <v>1</v>
      </c>
      <c r="W72" s="4"/>
      <c r="X72" s="70">
        <v>1</v>
      </c>
      <c r="Y72" s="4"/>
      <c r="Z72" s="4"/>
      <c r="AA72" s="4"/>
      <c r="AB72" s="24"/>
      <c r="AC72" s="4"/>
      <c r="AD72" s="71">
        <v>1</v>
      </c>
      <c r="AE72" s="24"/>
      <c r="AF72" s="24"/>
      <c r="AG72" s="71">
        <v>1</v>
      </c>
      <c r="AH72" s="4"/>
      <c r="AI72" s="4"/>
      <c r="AJ72" s="73">
        <v>1</v>
      </c>
      <c r="AK72" s="4"/>
      <c r="AL72" s="4"/>
      <c r="AM72" s="3"/>
      <c r="AN72" s="3"/>
      <c r="AO72" s="3"/>
      <c r="AP72" s="3"/>
      <c r="AQ72" s="35">
        <v>9</v>
      </c>
      <c r="AR72" s="3">
        <v>170</v>
      </c>
      <c r="AS72" s="36">
        <v>0.05</v>
      </c>
    </row>
    <row r="73" spans="1:45" x14ac:dyDescent="0.2">
      <c r="A73" s="125"/>
      <c r="B73" s="118"/>
      <c r="C73" s="34" t="s">
        <v>96</v>
      </c>
      <c r="D73" s="38"/>
      <c r="E73" s="24"/>
      <c r="F73" s="3"/>
      <c r="G73" s="72">
        <v>1</v>
      </c>
      <c r="H73" s="3"/>
      <c r="I73" s="76">
        <v>1</v>
      </c>
      <c r="J73" s="3"/>
      <c r="K73" s="3"/>
      <c r="L73" s="3"/>
      <c r="M73" s="69">
        <v>1</v>
      </c>
      <c r="N73" s="3"/>
      <c r="O73" s="3"/>
      <c r="P73" s="3"/>
      <c r="Q73" s="24"/>
      <c r="R73" s="4"/>
      <c r="S73" s="79"/>
      <c r="T73" s="74">
        <v>1</v>
      </c>
      <c r="U73" s="24"/>
      <c r="V73" s="84">
        <v>1</v>
      </c>
      <c r="W73" s="4"/>
      <c r="X73" s="70">
        <v>1</v>
      </c>
      <c r="Y73" s="4"/>
      <c r="Z73" s="4"/>
      <c r="AA73" s="4"/>
      <c r="AB73" s="24"/>
      <c r="AC73" s="4"/>
      <c r="AD73" s="71">
        <v>1</v>
      </c>
      <c r="AE73" s="24"/>
      <c r="AF73" s="24"/>
      <c r="AG73" s="71">
        <v>1</v>
      </c>
      <c r="AH73" s="4"/>
      <c r="AI73" s="4"/>
      <c r="AJ73" s="73">
        <v>1</v>
      </c>
      <c r="AK73" s="4"/>
      <c r="AL73" s="4"/>
      <c r="AM73" s="3"/>
      <c r="AN73" s="3"/>
      <c r="AO73" s="3"/>
      <c r="AP73" s="3"/>
      <c r="AQ73" s="35">
        <v>9</v>
      </c>
      <c r="AR73" s="3">
        <v>170</v>
      </c>
      <c r="AS73" s="36">
        <v>0.05</v>
      </c>
    </row>
    <row r="74" spans="1:45" x14ac:dyDescent="0.2">
      <c r="A74" s="125"/>
      <c r="B74" s="106" t="s">
        <v>15</v>
      </c>
      <c r="C74" s="34" t="s">
        <v>61</v>
      </c>
      <c r="D74" s="38"/>
      <c r="E74" s="24"/>
      <c r="F74" s="24"/>
      <c r="G74" s="24"/>
      <c r="H74" s="71">
        <v>1</v>
      </c>
      <c r="I74" s="86"/>
      <c r="J74" s="85"/>
      <c r="K74" s="71">
        <v>1</v>
      </c>
      <c r="L74" s="85"/>
      <c r="M74" s="85"/>
      <c r="N74" s="85"/>
      <c r="O74" s="85"/>
      <c r="P74" s="79"/>
      <c r="Q74" s="85"/>
      <c r="R74" s="85"/>
      <c r="S74" s="71">
        <v>1</v>
      </c>
      <c r="T74" s="85"/>
      <c r="U74" s="85"/>
      <c r="V74" s="85"/>
      <c r="W74" s="71">
        <v>1</v>
      </c>
      <c r="X74" s="85"/>
      <c r="Y74" s="85"/>
      <c r="Z74" s="85"/>
      <c r="AA74" s="85"/>
      <c r="AB74" s="71">
        <v>1</v>
      </c>
      <c r="AC74" s="85"/>
      <c r="AD74" s="79"/>
      <c r="AE74" s="71">
        <v>1</v>
      </c>
      <c r="AF74" s="79"/>
      <c r="AG74" s="71">
        <v>1</v>
      </c>
      <c r="AH74" s="77"/>
      <c r="AI74" s="77"/>
      <c r="AJ74" s="77"/>
      <c r="AK74" s="71">
        <v>1</v>
      </c>
      <c r="AL74" s="85"/>
      <c r="AM74" s="86"/>
      <c r="AN74" s="3"/>
      <c r="AO74" s="3"/>
      <c r="AP74" s="3"/>
      <c r="AQ74" s="35">
        <v>8</v>
      </c>
      <c r="AR74" s="3">
        <f t="shared" ref="AR74" si="9">34*4</f>
        <v>136</v>
      </c>
      <c r="AS74" s="36">
        <f t="shared" si="7"/>
        <v>5.8823529411764705E-2</v>
      </c>
    </row>
    <row r="75" spans="1:45" x14ac:dyDescent="0.2">
      <c r="A75" s="125"/>
      <c r="B75" s="118"/>
      <c r="C75" s="34" t="s">
        <v>62</v>
      </c>
      <c r="D75" s="38"/>
      <c r="E75" s="24"/>
      <c r="F75" s="24"/>
      <c r="G75" s="24"/>
      <c r="H75" s="71">
        <v>1</v>
      </c>
      <c r="I75" s="86"/>
      <c r="J75" s="85"/>
      <c r="K75" s="71">
        <v>1</v>
      </c>
      <c r="L75" s="85"/>
      <c r="M75" s="85"/>
      <c r="N75" s="85"/>
      <c r="O75" s="85"/>
      <c r="P75" s="79"/>
      <c r="Q75" s="85"/>
      <c r="R75" s="85"/>
      <c r="S75" s="71">
        <v>1</v>
      </c>
      <c r="T75" s="85"/>
      <c r="U75" s="85"/>
      <c r="V75" s="85"/>
      <c r="W75" s="71">
        <v>1</v>
      </c>
      <c r="X75" s="85"/>
      <c r="Y75" s="85"/>
      <c r="Z75" s="85"/>
      <c r="AA75" s="85"/>
      <c r="AB75" s="71">
        <v>1</v>
      </c>
      <c r="AC75" s="85"/>
      <c r="AD75" s="79"/>
      <c r="AE75" s="71">
        <v>1</v>
      </c>
      <c r="AF75" s="79"/>
      <c r="AG75" s="71">
        <v>1</v>
      </c>
      <c r="AH75" s="77"/>
      <c r="AI75" s="77"/>
      <c r="AJ75" s="77"/>
      <c r="AK75" s="71">
        <v>1</v>
      </c>
      <c r="AL75" s="85"/>
      <c r="AM75" s="86"/>
      <c r="AN75" s="3"/>
      <c r="AO75" s="3"/>
      <c r="AP75" s="3"/>
      <c r="AQ75" s="35">
        <v>8</v>
      </c>
      <c r="AR75" s="3">
        <v>136</v>
      </c>
      <c r="AS75" s="36">
        <v>0.06</v>
      </c>
    </row>
    <row r="76" spans="1:45" x14ac:dyDescent="0.2">
      <c r="A76" s="125"/>
      <c r="B76" s="118"/>
      <c r="C76" s="34" t="s">
        <v>63</v>
      </c>
      <c r="D76" s="38"/>
      <c r="E76" s="24"/>
      <c r="F76" s="24"/>
      <c r="G76" s="24"/>
      <c r="H76" s="71">
        <v>1</v>
      </c>
      <c r="I76" s="86"/>
      <c r="J76" s="85"/>
      <c r="K76" s="71">
        <v>1</v>
      </c>
      <c r="L76" s="85"/>
      <c r="M76" s="85"/>
      <c r="N76" s="85"/>
      <c r="O76" s="85"/>
      <c r="P76" s="79"/>
      <c r="Q76" s="85"/>
      <c r="R76" s="85"/>
      <c r="S76" s="71">
        <v>1</v>
      </c>
      <c r="T76" s="85"/>
      <c r="U76" s="85"/>
      <c r="V76" s="85"/>
      <c r="W76" s="71">
        <v>1</v>
      </c>
      <c r="X76" s="85"/>
      <c r="Y76" s="85"/>
      <c r="Z76" s="85"/>
      <c r="AA76" s="85"/>
      <c r="AB76" s="71">
        <v>1</v>
      </c>
      <c r="AC76" s="85"/>
      <c r="AD76" s="79"/>
      <c r="AE76" s="71">
        <v>1</v>
      </c>
      <c r="AF76" s="79"/>
      <c r="AG76" s="71">
        <v>1</v>
      </c>
      <c r="AH76" s="77"/>
      <c r="AI76" s="77"/>
      <c r="AJ76" s="77"/>
      <c r="AK76" s="71">
        <v>1</v>
      </c>
      <c r="AL76" s="85"/>
      <c r="AM76" s="86"/>
      <c r="AN76" s="3"/>
      <c r="AO76" s="3"/>
      <c r="AP76" s="3"/>
      <c r="AQ76" s="35">
        <v>8</v>
      </c>
      <c r="AR76" s="3">
        <v>136</v>
      </c>
      <c r="AS76" s="36">
        <v>0.06</v>
      </c>
    </row>
    <row r="77" spans="1:45" x14ac:dyDescent="0.2">
      <c r="A77" s="125"/>
      <c r="B77" s="118"/>
      <c r="C77" s="34" t="s">
        <v>95</v>
      </c>
      <c r="D77" s="38"/>
      <c r="E77" s="24"/>
      <c r="F77" s="24"/>
      <c r="G77" s="24"/>
      <c r="H77" s="71">
        <v>1</v>
      </c>
      <c r="I77" s="86"/>
      <c r="J77" s="85"/>
      <c r="K77" s="71">
        <v>1</v>
      </c>
      <c r="L77" s="85"/>
      <c r="M77" s="85"/>
      <c r="N77" s="85"/>
      <c r="O77" s="85"/>
      <c r="P77" s="79"/>
      <c r="Q77" s="85"/>
      <c r="R77" s="85"/>
      <c r="S77" s="71">
        <v>1</v>
      </c>
      <c r="T77" s="85"/>
      <c r="U77" s="85"/>
      <c r="V77" s="85"/>
      <c r="W77" s="71">
        <v>1</v>
      </c>
      <c r="X77" s="85"/>
      <c r="Y77" s="85"/>
      <c r="Z77" s="85"/>
      <c r="AA77" s="85"/>
      <c r="AB77" s="71">
        <v>1</v>
      </c>
      <c r="AC77" s="85"/>
      <c r="AD77" s="79"/>
      <c r="AE77" s="71">
        <v>1</v>
      </c>
      <c r="AF77" s="79"/>
      <c r="AG77" s="71">
        <v>1</v>
      </c>
      <c r="AH77" s="77"/>
      <c r="AI77" s="77"/>
      <c r="AJ77" s="77"/>
      <c r="AK77" s="71">
        <v>1</v>
      </c>
      <c r="AL77" s="85"/>
      <c r="AM77" s="86"/>
      <c r="AN77" s="3"/>
      <c r="AO77" s="3"/>
      <c r="AP77" s="3"/>
      <c r="AQ77" s="35">
        <v>8</v>
      </c>
      <c r="AR77" s="3">
        <v>136</v>
      </c>
      <c r="AS77" s="36">
        <v>0.06</v>
      </c>
    </row>
    <row r="78" spans="1:45" x14ac:dyDescent="0.2">
      <c r="A78" s="125"/>
      <c r="B78" s="118"/>
      <c r="C78" s="34" t="s">
        <v>96</v>
      </c>
      <c r="D78" s="38"/>
      <c r="E78" s="24"/>
      <c r="F78" s="24"/>
      <c r="G78" s="24"/>
      <c r="H78" s="71">
        <v>1</v>
      </c>
      <c r="I78" s="86"/>
      <c r="J78" s="85"/>
      <c r="K78" s="71">
        <v>1</v>
      </c>
      <c r="L78" s="85"/>
      <c r="M78" s="85"/>
      <c r="N78" s="85"/>
      <c r="O78" s="85"/>
      <c r="P78" s="79"/>
      <c r="Q78" s="85"/>
      <c r="R78" s="85"/>
      <c r="S78" s="71">
        <v>1</v>
      </c>
      <c r="T78" s="85"/>
      <c r="U78" s="85"/>
      <c r="V78" s="85"/>
      <c r="W78" s="71">
        <v>1</v>
      </c>
      <c r="X78" s="85"/>
      <c r="Y78" s="85"/>
      <c r="Z78" s="85"/>
      <c r="AA78" s="85"/>
      <c r="AB78" s="71">
        <v>1</v>
      </c>
      <c r="AC78" s="85"/>
      <c r="AD78" s="79"/>
      <c r="AE78" s="71">
        <v>1</v>
      </c>
      <c r="AF78" s="79"/>
      <c r="AG78" s="71">
        <v>1</v>
      </c>
      <c r="AH78" s="77"/>
      <c r="AI78" s="77"/>
      <c r="AJ78" s="77"/>
      <c r="AK78" s="71">
        <v>1</v>
      </c>
      <c r="AL78" s="85"/>
      <c r="AM78" s="86"/>
      <c r="AN78" s="3"/>
      <c r="AO78" s="3"/>
      <c r="AP78" s="3"/>
      <c r="AQ78" s="35">
        <v>8</v>
      </c>
      <c r="AR78" s="3">
        <v>136</v>
      </c>
      <c r="AS78" s="36">
        <v>0.06</v>
      </c>
    </row>
    <row r="79" spans="1:45" x14ac:dyDescent="0.2">
      <c r="A79" s="125"/>
      <c r="B79" s="106" t="s">
        <v>16</v>
      </c>
      <c r="C79" s="34" t="s">
        <v>61</v>
      </c>
      <c r="D79" s="38"/>
      <c r="E79" s="24"/>
      <c r="F79" s="4"/>
      <c r="G79" s="4"/>
      <c r="H79" s="85"/>
      <c r="I79" s="71">
        <v>1</v>
      </c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71">
        <v>1</v>
      </c>
      <c r="W79" s="85"/>
      <c r="X79" s="85"/>
      <c r="Y79" s="85"/>
      <c r="Z79" s="85"/>
      <c r="AA79" s="85"/>
      <c r="AB79" s="85"/>
      <c r="AC79" s="85"/>
      <c r="AD79" s="85"/>
      <c r="AE79" s="85"/>
      <c r="AF79" s="71">
        <v>2</v>
      </c>
      <c r="AG79" s="76">
        <v>1</v>
      </c>
      <c r="AH79" s="86"/>
      <c r="AI79" s="86"/>
      <c r="AJ79" s="86"/>
      <c r="AK79" s="85"/>
      <c r="AL79" s="71">
        <v>1</v>
      </c>
      <c r="AM79" s="86"/>
      <c r="AN79" s="86"/>
      <c r="AO79" s="86"/>
      <c r="AP79" s="3"/>
      <c r="AQ79" s="35">
        <f t="shared" ref="AQ79:AQ104" si="10">COUNTA(E79:AP79)</f>
        <v>5</v>
      </c>
      <c r="AR79" s="3">
        <f>34*2</f>
        <v>68</v>
      </c>
      <c r="AS79" s="36">
        <f t="shared" si="7"/>
        <v>7.3529411764705885E-2</v>
      </c>
    </row>
    <row r="80" spans="1:45" x14ac:dyDescent="0.2">
      <c r="A80" s="125"/>
      <c r="B80" s="118"/>
      <c r="C80" s="34" t="s">
        <v>62</v>
      </c>
      <c r="D80" s="38"/>
      <c r="E80" s="24"/>
      <c r="F80" s="4"/>
      <c r="G80" s="4"/>
      <c r="H80" s="85"/>
      <c r="I80" s="71">
        <v>1</v>
      </c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71">
        <v>1</v>
      </c>
      <c r="W80" s="85"/>
      <c r="X80" s="85"/>
      <c r="Y80" s="85"/>
      <c r="Z80" s="85"/>
      <c r="AA80" s="85"/>
      <c r="AB80" s="85"/>
      <c r="AC80" s="85"/>
      <c r="AD80" s="85"/>
      <c r="AE80" s="85"/>
      <c r="AF80" s="71">
        <v>2</v>
      </c>
      <c r="AG80" s="76">
        <v>1</v>
      </c>
      <c r="AH80" s="86"/>
      <c r="AI80" s="86"/>
      <c r="AJ80" s="86"/>
      <c r="AK80" s="85"/>
      <c r="AL80" s="71">
        <v>1</v>
      </c>
      <c r="AM80" s="86"/>
      <c r="AN80" s="86"/>
      <c r="AO80" s="86"/>
      <c r="AP80" s="3"/>
      <c r="AQ80" s="35">
        <v>5</v>
      </c>
      <c r="AR80" s="3">
        <v>68</v>
      </c>
      <c r="AS80" s="36">
        <v>7.0000000000000007E-2</v>
      </c>
    </row>
    <row r="81" spans="1:45" x14ac:dyDescent="0.2">
      <c r="A81" s="125"/>
      <c r="B81" s="118"/>
      <c r="C81" s="34" t="s">
        <v>63</v>
      </c>
      <c r="D81" s="38"/>
      <c r="E81" s="24"/>
      <c r="F81" s="4"/>
      <c r="G81" s="4"/>
      <c r="H81" s="85"/>
      <c r="I81" s="71">
        <v>1</v>
      </c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71">
        <v>1</v>
      </c>
      <c r="W81" s="85"/>
      <c r="X81" s="85"/>
      <c r="Y81" s="85"/>
      <c r="Z81" s="85"/>
      <c r="AA81" s="85"/>
      <c r="AB81" s="85"/>
      <c r="AC81" s="85"/>
      <c r="AD81" s="85"/>
      <c r="AE81" s="85"/>
      <c r="AF81" s="71">
        <v>2</v>
      </c>
      <c r="AG81" s="76">
        <v>1</v>
      </c>
      <c r="AH81" s="86"/>
      <c r="AI81" s="86"/>
      <c r="AJ81" s="86"/>
      <c r="AK81" s="85"/>
      <c r="AL81" s="71">
        <v>1</v>
      </c>
      <c r="AM81" s="86"/>
      <c r="AN81" s="86"/>
      <c r="AO81" s="86"/>
      <c r="AP81" s="3"/>
      <c r="AQ81" s="35">
        <v>5</v>
      </c>
      <c r="AR81" s="3">
        <v>68</v>
      </c>
      <c r="AS81" s="36">
        <v>7.0000000000000007E-2</v>
      </c>
    </row>
    <row r="82" spans="1:45" x14ac:dyDescent="0.2">
      <c r="A82" s="125"/>
      <c r="B82" s="118"/>
      <c r="C82" s="34" t="s">
        <v>95</v>
      </c>
      <c r="D82" s="38"/>
      <c r="E82" s="24"/>
      <c r="F82" s="4"/>
      <c r="G82" s="4"/>
      <c r="H82" s="85"/>
      <c r="I82" s="71">
        <v>1</v>
      </c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71">
        <v>1</v>
      </c>
      <c r="W82" s="85"/>
      <c r="X82" s="85"/>
      <c r="Y82" s="85"/>
      <c r="Z82" s="85"/>
      <c r="AA82" s="85"/>
      <c r="AB82" s="85"/>
      <c r="AC82" s="85"/>
      <c r="AD82" s="85"/>
      <c r="AE82" s="85"/>
      <c r="AF82" s="71">
        <v>2</v>
      </c>
      <c r="AG82" s="76">
        <v>1</v>
      </c>
      <c r="AH82" s="86"/>
      <c r="AI82" s="86"/>
      <c r="AJ82" s="86"/>
      <c r="AK82" s="85"/>
      <c r="AL82" s="71">
        <v>1</v>
      </c>
      <c r="AM82" s="86"/>
      <c r="AN82" s="86"/>
      <c r="AO82" s="86"/>
      <c r="AP82" s="3"/>
      <c r="AQ82" s="35">
        <v>5</v>
      </c>
      <c r="AR82" s="3">
        <v>68</v>
      </c>
      <c r="AS82" s="36">
        <v>7.0000000000000007E-2</v>
      </c>
    </row>
    <row r="83" spans="1:45" x14ac:dyDescent="0.2">
      <c r="A83" s="125"/>
      <c r="B83" s="118"/>
      <c r="C83" s="34" t="s">
        <v>96</v>
      </c>
      <c r="D83" s="38"/>
      <c r="E83" s="24"/>
      <c r="F83" s="4"/>
      <c r="G83" s="4"/>
      <c r="H83" s="85"/>
      <c r="I83" s="71">
        <v>1</v>
      </c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71">
        <v>1</v>
      </c>
      <c r="W83" s="85"/>
      <c r="X83" s="85"/>
      <c r="Y83" s="85"/>
      <c r="Z83" s="85"/>
      <c r="AA83" s="85"/>
      <c r="AB83" s="85"/>
      <c r="AC83" s="85"/>
      <c r="AD83" s="85"/>
      <c r="AE83" s="85"/>
      <c r="AF83" s="71">
        <v>2</v>
      </c>
      <c r="AG83" s="76">
        <v>1</v>
      </c>
      <c r="AH83" s="86"/>
      <c r="AI83" s="86"/>
      <c r="AJ83" s="86"/>
      <c r="AK83" s="85"/>
      <c r="AL83" s="71">
        <v>1</v>
      </c>
      <c r="AM83" s="86"/>
      <c r="AN83" s="86"/>
      <c r="AO83" s="86"/>
      <c r="AP83" s="3"/>
      <c r="AQ83" s="35">
        <v>5</v>
      </c>
      <c r="AR83" s="3">
        <v>68</v>
      </c>
      <c r="AS83" s="36">
        <v>7.0000000000000007E-2</v>
      </c>
    </row>
    <row r="84" spans="1:45" ht="12.75" customHeight="1" x14ac:dyDescent="0.2">
      <c r="A84" s="125"/>
      <c r="B84" s="144" t="s">
        <v>104</v>
      </c>
      <c r="C84" s="34" t="s">
        <v>61</v>
      </c>
      <c r="D84" s="38"/>
      <c r="E84" s="24"/>
      <c r="F84" s="4"/>
      <c r="G84" s="4"/>
      <c r="H84" s="4"/>
      <c r="I84" s="24"/>
      <c r="J84" s="4"/>
      <c r="K84" s="4"/>
      <c r="L84" s="4"/>
      <c r="M84" s="24"/>
      <c r="N84" s="4"/>
      <c r="O84" s="4"/>
      <c r="P84" s="4"/>
      <c r="Q84" s="24"/>
      <c r="R84" s="71">
        <v>1</v>
      </c>
      <c r="S84" s="4"/>
      <c r="T84" s="4"/>
      <c r="U84" s="24"/>
      <c r="V84" s="4"/>
      <c r="W84" s="4"/>
      <c r="X84" s="24"/>
      <c r="Y84" s="4"/>
      <c r="Z84" s="71">
        <v>1</v>
      </c>
      <c r="AA84" s="4"/>
      <c r="AB84" s="24"/>
      <c r="AC84" s="4"/>
      <c r="AD84" s="3"/>
      <c r="AE84" s="24"/>
      <c r="AF84" s="70">
        <v>1</v>
      </c>
      <c r="AG84" s="4"/>
      <c r="AH84" s="4"/>
      <c r="AI84" s="3"/>
      <c r="AJ84" s="24"/>
      <c r="AK84" s="4"/>
      <c r="AL84" s="71">
        <v>1</v>
      </c>
      <c r="AM84" s="3"/>
      <c r="AN84" s="3"/>
      <c r="AO84" s="3"/>
      <c r="AP84" s="3"/>
      <c r="AQ84" s="35">
        <f t="shared" si="10"/>
        <v>4</v>
      </c>
      <c r="AR84" s="3">
        <f t="shared" ref="AR84:AR88" si="11">34*2</f>
        <v>68</v>
      </c>
      <c r="AS84" s="36">
        <f t="shared" si="7"/>
        <v>5.8823529411764705E-2</v>
      </c>
    </row>
    <row r="85" spans="1:45" ht="12.75" customHeight="1" x14ac:dyDescent="0.2">
      <c r="A85" s="125"/>
      <c r="B85" s="145"/>
      <c r="C85" s="34" t="s">
        <v>62</v>
      </c>
      <c r="D85" s="38"/>
      <c r="E85" s="24"/>
      <c r="F85" s="4"/>
      <c r="G85" s="4"/>
      <c r="H85" s="4"/>
      <c r="I85" s="24"/>
      <c r="J85" s="4"/>
      <c r="K85" s="4"/>
      <c r="L85" s="4"/>
      <c r="M85" s="24"/>
      <c r="N85" s="4"/>
      <c r="O85" s="4"/>
      <c r="P85" s="4"/>
      <c r="Q85" s="24"/>
      <c r="R85" s="71">
        <v>1</v>
      </c>
      <c r="S85" s="4"/>
      <c r="T85" s="4"/>
      <c r="U85" s="24"/>
      <c r="V85" s="4"/>
      <c r="W85" s="4"/>
      <c r="X85" s="24"/>
      <c r="Y85" s="4"/>
      <c r="Z85" s="71">
        <v>1</v>
      </c>
      <c r="AA85" s="4"/>
      <c r="AB85" s="24"/>
      <c r="AC85" s="4"/>
      <c r="AD85" s="3"/>
      <c r="AE85" s="24"/>
      <c r="AF85" s="70">
        <v>1</v>
      </c>
      <c r="AG85" s="4"/>
      <c r="AH85" s="4"/>
      <c r="AI85" s="3"/>
      <c r="AJ85" s="24"/>
      <c r="AK85" s="4"/>
      <c r="AL85" s="71">
        <v>1</v>
      </c>
      <c r="AM85" s="3"/>
      <c r="AN85" s="3"/>
      <c r="AO85" s="3"/>
      <c r="AP85" s="3"/>
      <c r="AQ85" s="35">
        <v>4</v>
      </c>
      <c r="AR85" s="3">
        <v>68</v>
      </c>
      <c r="AS85" s="36">
        <v>0.06</v>
      </c>
    </row>
    <row r="86" spans="1:45" ht="12.75" customHeight="1" x14ac:dyDescent="0.2">
      <c r="A86" s="125"/>
      <c r="B86" s="145"/>
      <c r="C86" s="34" t="s">
        <v>63</v>
      </c>
      <c r="D86" s="38"/>
      <c r="E86" s="24"/>
      <c r="F86" s="4"/>
      <c r="G86" s="4"/>
      <c r="H86" s="4"/>
      <c r="I86" s="24"/>
      <c r="J86" s="4"/>
      <c r="K86" s="4"/>
      <c r="L86" s="4"/>
      <c r="M86" s="24"/>
      <c r="N86" s="4"/>
      <c r="O86" s="4"/>
      <c r="P86" s="4"/>
      <c r="Q86" s="24"/>
      <c r="R86" s="71">
        <v>1</v>
      </c>
      <c r="S86" s="4"/>
      <c r="T86" s="4"/>
      <c r="U86" s="24"/>
      <c r="V86" s="4"/>
      <c r="W86" s="4"/>
      <c r="X86" s="24"/>
      <c r="Y86" s="4"/>
      <c r="Z86" s="71">
        <v>1</v>
      </c>
      <c r="AA86" s="4"/>
      <c r="AB86" s="24"/>
      <c r="AC86" s="4"/>
      <c r="AD86" s="3"/>
      <c r="AE86" s="24"/>
      <c r="AF86" s="70">
        <v>1</v>
      </c>
      <c r="AG86" s="4"/>
      <c r="AH86" s="4"/>
      <c r="AI86" s="3"/>
      <c r="AJ86" s="24"/>
      <c r="AK86" s="4"/>
      <c r="AL86" s="71">
        <v>1</v>
      </c>
      <c r="AM86" s="3"/>
      <c r="AN86" s="3"/>
      <c r="AO86" s="3"/>
      <c r="AP86" s="3"/>
      <c r="AQ86" s="35">
        <v>4</v>
      </c>
      <c r="AR86" s="3">
        <v>68</v>
      </c>
      <c r="AS86" s="36">
        <v>0.06</v>
      </c>
    </row>
    <row r="87" spans="1:45" ht="12.75" customHeight="1" x14ac:dyDescent="0.2">
      <c r="A87" s="125"/>
      <c r="B87" s="145"/>
      <c r="C87" s="34" t="s">
        <v>95</v>
      </c>
      <c r="D87" s="38"/>
      <c r="E87" s="24"/>
      <c r="F87" s="4"/>
      <c r="G87" s="4"/>
      <c r="H87" s="4"/>
      <c r="I87" s="24"/>
      <c r="J87" s="4"/>
      <c r="K87" s="4"/>
      <c r="L87" s="4"/>
      <c r="M87" s="24"/>
      <c r="N87" s="4"/>
      <c r="O87" s="4"/>
      <c r="P87" s="4"/>
      <c r="Q87" s="24"/>
      <c r="R87" s="71">
        <v>1</v>
      </c>
      <c r="S87" s="4"/>
      <c r="T87" s="4"/>
      <c r="U87" s="24"/>
      <c r="V87" s="4"/>
      <c r="W87" s="4"/>
      <c r="X87" s="24"/>
      <c r="Y87" s="4"/>
      <c r="Z87" s="71">
        <v>1</v>
      </c>
      <c r="AA87" s="4"/>
      <c r="AB87" s="24"/>
      <c r="AC87" s="4"/>
      <c r="AD87" s="3"/>
      <c r="AE87" s="24"/>
      <c r="AF87" s="70">
        <v>1</v>
      </c>
      <c r="AG87" s="4"/>
      <c r="AH87" s="4"/>
      <c r="AI87" s="3"/>
      <c r="AJ87" s="24"/>
      <c r="AK87" s="4"/>
      <c r="AL87" s="71">
        <v>1</v>
      </c>
      <c r="AM87" s="3"/>
      <c r="AN87" s="3"/>
      <c r="AO87" s="3"/>
      <c r="AP87" s="3"/>
      <c r="AQ87" s="35">
        <v>4</v>
      </c>
      <c r="AR87" s="3">
        <v>68</v>
      </c>
      <c r="AS87" s="36">
        <v>0.06</v>
      </c>
    </row>
    <row r="88" spans="1:45" ht="12.75" customHeight="1" x14ac:dyDescent="0.2">
      <c r="A88" s="125"/>
      <c r="B88" s="145"/>
      <c r="C88" s="34" t="s">
        <v>96</v>
      </c>
      <c r="D88" s="38"/>
      <c r="E88" s="24"/>
      <c r="F88" s="4"/>
      <c r="G88" s="4"/>
      <c r="H88" s="4"/>
      <c r="I88" s="24"/>
      <c r="J88" s="4"/>
      <c r="K88" s="4"/>
      <c r="L88" s="4"/>
      <c r="M88" s="24"/>
      <c r="N88" s="4"/>
      <c r="O88" s="4"/>
      <c r="P88" s="4"/>
      <c r="Q88" s="24"/>
      <c r="R88" s="71">
        <v>1</v>
      </c>
      <c r="S88" s="4"/>
      <c r="T88" s="4"/>
      <c r="U88" s="24"/>
      <c r="V88" s="4"/>
      <c r="W88" s="4"/>
      <c r="X88" s="24"/>
      <c r="Y88" s="4"/>
      <c r="Z88" s="71">
        <v>1</v>
      </c>
      <c r="AA88" s="4"/>
      <c r="AB88" s="24"/>
      <c r="AC88" s="4"/>
      <c r="AD88" s="3"/>
      <c r="AE88" s="24"/>
      <c r="AF88" s="70">
        <v>1</v>
      </c>
      <c r="AG88" s="4"/>
      <c r="AH88" s="4"/>
      <c r="AI88" s="3"/>
      <c r="AJ88" s="24"/>
      <c r="AK88" s="4"/>
      <c r="AL88" s="71">
        <v>1</v>
      </c>
      <c r="AM88" s="3"/>
      <c r="AN88" s="3"/>
      <c r="AO88" s="3"/>
      <c r="AP88" s="3"/>
      <c r="AQ88" s="35">
        <f t="shared" si="10"/>
        <v>4</v>
      </c>
      <c r="AR88" s="3">
        <f t="shared" si="11"/>
        <v>68</v>
      </c>
      <c r="AS88" s="36">
        <f t="shared" si="7"/>
        <v>5.8823529411764705E-2</v>
      </c>
    </row>
    <row r="89" spans="1:45" ht="12.75" customHeight="1" x14ac:dyDescent="0.2">
      <c r="A89" s="125"/>
      <c r="B89" s="106" t="s">
        <v>37</v>
      </c>
      <c r="C89" s="34" t="s">
        <v>61</v>
      </c>
      <c r="D89" s="38"/>
      <c r="E89" s="24"/>
      <c r="F89" s="4"/>
      <c r="G89" s="4"/>
      <c r="H89" s="4"/>
      <c r="I89" s="24"/>
      <c r="J89" s="4"/>
      <c r="K89" s="4"/>
      <c r="L89" s="4"/>
      <c r="M89" s="24"/>
      <c r="N89" s="4"/>
      <c r="O89" s="4"/>
      <c r="P89" s="4"/>
      <c r="Q89" s="24"/>
      <c r="R89" s="4"/>
      <c r="S89" s="4"/>
      <c r="T89" s="4"/>
      <c r="U89" s="24"/>
      <c r="V89" s="4"/>
      <c r="W89" s="4"/>
      <c r="X89" s="24"/>
      <c r="Y89" s="4"/>
      <c r="Z89" s="4"/>
      <c r="AA89" s="3"/>
      <c r="AB89" s="24"/>
      <c r="AC89" s="4"/>
      <c r="AD89" s="4"/>
      <c r="AE89" s="24"/>
      <c r="AF89" s="24"/>
      <c r="AG89" s="4"/>
      <c r="AH89" s="4"/>
      <c r="AI89" s="4"/>
      <c r="AJ89" s="3"/>
      <c r="AK89" s="71">
        <v>1</v>
      </c>
      <c r="AL89" s="4"/>
      <c r="AM89" s="3"/>
      <c r="AN89" s="3"/>
      <c r="AO89" s="3"/>
      <c r="AP89" s="3"/>
      <c r="AQ89" s="35">
        <f t="shared" si="10"/>
        <v>1</v>
      </c>
      <c r="AR89" s="3">
        <f>34*1</f>
        <v>34</v>
      </c>
      <c r="AS89" s="36">
        <f t="shared" si="7"/>
        <v>2.9411764705882353E-2</v>
      </c>
    </row>
    <row r="90" spans="1:45" ht="12.75" customHeight="1" x14ac:dyDescent="0.2">
      <c r="A90" s="125"/>
      <c r="B90" s="118"/>
      <c r="C90" s="34" t="s">
        <v>62</v>
      </c>
      <c r="D90" s="38"/>
      <c r="E90" s="24"/>
      <c r="F90" s="4"/>
      <c r="G90" s="4"/>
      <c r="H90" s="4"/>
      <c r="I90" s="24"/>
      <c r="J90" s="4"/>
      <c r="K90" s="4"/>
      <c r="L90" s="4"/>
      <c r="M90" s="24"/>
      <c r="N90" s="4"/>
      <c r="O90" s="4"/>
      <c r="P90" s="4"/>
      <c r="Q90" s="24"/>
      <c r="R90" s="4"/>
      <c r="S90" s="4"/>
      <c r="T90" s="4"/>
      <c r="U90" s="24"/>
      <c r="V90" s="4"/>
      <c r="W90" s="4"/>
      <c r="X90" s="24"/>
      <c r="Y90" s="4"/>
      <c r="Z90" s="4"/>
      <c r="AA90" s="3"/>
      <c r="AB90" s="24"/>
      <c r="AC90" s="4"/>
      <c r="AD90" s="4"/>
      <c r="AE90" s="24"/>
      <c r="AF90" s="24"/>
      <c r="AG90" s="4"/>
      <c r="AH90" s="4"/>
      <c r="AI90" s="4"/>
      <c r="AJ90" s="3"/>
      <c r="AK90" s="71">
        <v>1</v>
      </c>
      <c r="AL90" s="4"/>
      <c r="AM90" s="3"/>
      <c r="AN90" s="3"/>
      <c r="AO90" s="3"/>
      <c r="AP90" s="3"/>
      <c r="AQ90" s="35">
        <v>1</v>
      </c>
      <c r="AR90" s="3">
        <v>34</v>
      </c>
      <c r="AS90" s="36">
        <v>0.03</v>
      </c>
    </row>
    <row r="91" spans="1:45" ht="12.75" customHeight="1" x14ac:dyDescent="0.2">
      <c r="A91" s="125"/>
      <c r="B91" s="118"/>
      <c r="C91" s="34" t="s">
        <v>63</v>
      </c>
      <c r="D91" s="38"/>
      <c r="E91" s="24"/>
      <c r="F91" s="4"/>
      <c r="G91" s="4"/>
      <c r="H91" s="4"/>
      <c r="I91" s="24"/>
      <c r="J91" s="4"/>
      <c r="K91" s="4"/>
      <c r="L91" s="4"/>
      <c r="M91" s="24"/>
      <c r="N91" s="4"/>
      <c r="O91" s="4"/>
      <c r="P91" s="4"/>
      <c r="Q91" s="24"/>
      <c r="R91" s="4"/>
      <c r="S91" s="4"/>
      <c r="T91" s="4"/>
      <c r="U91" s="24"/>
      <c r="V91" s="4"/>
      <c r="W91" s="4"/>
      <c r="X91" s="24"/>
      <c r="Y91" s="4"/>
      <c r="Z91" s="4"/>
      <c r="AA91" s="3"/>
      <c r="AB91" s="24"/>
      <c r="AC91" s="4"/>
      <c r="AD91" s="4"/>
      <c r="AE91" s="24"/>
      <c r="AF91" s="24"/>
      <c r="AG91" s="4"/>
      <c r="AH91" s="4"/>
      <c r="AI91" s="4"/>
      <c r="AJ91" s="3"/>
      <c r="AK91" s="71">
        <v>1</v>
      </c>
      <c r="AL91" s="4"/>
      <c r="AM91" s="3"/>
      <c r="AN91" s="3"/>
      <c r="AO91" s="3"/>
      <c r="AP91" s="3"/>
      <c r="AQ91" s="35">
        <v>1</v>
      </c>
      <c r="AR91" s="3">
        <v>34</v>
      </c>
      <c r="AS91" s="36">
        <v>0.03</v>
      </c>
    </row>
    <row r="92" spans="1:45" ht="12.75" customHeight="1" x14ac:dyDescent="0.2">
      <c r="A92" s="125"/>
      <c r="B92" s="118"/>
      <c r="C92" s="34" t="s">
        <v>95</v>
      </c>
      <c r="D92" s="38"/>
      <c r="E92" s="24"/>
      <c r="F92" s="4"/>
      <c r="G92" s="4"/>
      <c r="H92" s="4"/>
      <c r="I92" s="24"/>
      <c r="J92" s="4"/>
      <c r="K92" s="4"/>
      <c r="L92" s="4"/>
      <c r="M92" s="24"/>
      <c r="N92" s="4"/>
      <c r="O92" s="4"/>
      <c r="P92" s="4"/>
      <c r="Q92" s="24"/>
      <c r="R92" s="4"/>
      <c r="S92" s="4"/>
      <c r="T92" s="4"/>
      <c r="U92" s="24"/>
      <c r="V92" s="4"/>
      <c r="W92" s="4"/>
      <c r="X92" s="24"/>
      <c r="Y92" s="4"/>
      <c r="Z92" s="4"/>
      <c r="AA92" s="3"/>
      <c r="AB92" s="24"/>
      <c r="AC92" s="4"/>
      <c r="AD92" s="4"/>
      <c r="AE92" s="24"/>
      <c r="AF92" s="24"/>
      <c r="AG92" s="4"/>
      <c r="AH92" s="4"/>
      <c r="AI92" s="4"/>
      <c r="AJ92" s="3"/>
      <c r="AK92" s="71">
        <v>1</v>
      </c>
      <c r="AL92" s="4"/>
      <c r="AM92" s="3"/>
      <c r="AN92" s="3"/>
      <c r="AO92" s="3"/>
      <c r="AP92" s="3"/>
      <c r="AQ92" s="35">
        <v>1</v>
      </c>
      <c r="AR92" s="3">
        <v>34</v>
      </c>
      <c r="AS92" s="36">
        <v>0.03</v>
      </c>
    </row>
    <row r="93" spans="1:45" ht="12.75" customHeight="1" x14ac:dyDescent="0.2">
      <c r="A93" s="125"/>
      <c r="B93" s="118"/>
      <c r="C93" s="34" t="s">
        <v>96</v>
      </c>
      <c r="D93" s="38"/>
      <c r="E93" s="24"/>
      <c r="F93" s="4"/>
      <c r="G93" s="4"/>
      <c r="H93" s="4"/>
      <c r="I93" s="24"/>
      <c r="J93" s="4"/>
      <c r="K93" s="4"/>
      <c r="L93" s="4"/>
      <c r="M93" s="24"/>
      <c r="N93" s="4"/>
      <c r="O93" s="4"/>
      <c r="P93" s="4"/>
      <c r="Q93" s="24"/>
      <c r="R93" s="4"/>
      <c r="S93" s="4"/>
      <c r="T93" s="4"/>
      <c r="U93" s="24"/>
      <c r="V93" s="4"/>
      <c r="W93" s="4"/>
      <c r="X93" s="24"/>
      <c r="Y93" s="4"/>
      <c r="Z93" s="4"/>
      <c r="AA93" s="3"/>
      <c r="AB93" s="24"/>
      <c r="AC93" s="4"/>
      <c r="AD93" s="4"/>
      <c r="AE93" s="24"/>
      <c r="AF93" s="24"/>
      <c r="AG93" s="4"/>
      <c r="AH93" s="4"/>
      <c r="AI93" s="4"/>
      <c r="AJ93" s="3"/>
      <c r="AK93" s="71">
        <v>1</v>
      </c>
      <c r="AL93" s="4"/>
      <c r="AM93" s="3"/>
      <c r="AN93" s="3"/>
      <c r="AO93" s="3"/>
      <c r="AP93" s="3"/>
      <c r="AQ93" s="35">
        <v>1</v>
      </c>
      <c r="AR93" s="3">
        <v>34</v>
      </c>
      <c r="AS93" s="36">
        <v>0.03</v>
      </c>
    </row>
    <row r="94" spans="1:45" s="2" customFormat="1" ht="16.5" customHeight="1" x14ac:dyDescent="0.2">
      <c r="A94" s="125"/>
      <c r="B94" s="106" t="s">
        <v>38</v>
      </c>
      <c r="C94" s="34" t="s">
        <v>61</v>
      </c>
      <c r="D94" s="37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35">
        <f t="shared" si="10"/>
        <v>0</v>
      </c>
      <c r="AR94" s="3">
        <f t="shared" ref="AR94:AR99" si="12">34*1</f>
        <v>34</v>
      </c>
      <c r="AS94" s="36">
        <f t="shared" si="7"/>
        <v>0</v>
      </c>
    </row>
    <row r="95" spans="1:45" s="2" customFormat="1" ht="12" customHeight="1" x14ac:dyDescent="0.2">
      <c r="A95" s="125"/>
      <c r="B95" s="118"/>
      <c r="C95" s="34" t="s">
        <v>62</v>
      </c>
      <c r="D95" s="37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35">
        <v>0</v>
      </c>
      <c r="AR95" s="3">
        <v>34</v>
      </c>
      <c r="AS95" s="36">
        <v>0</v>
      </c>
    </row>
    <row r="96" spans="1:45" s="2" customFormat="1" ht="11.25" customHeight="1" x14ac:dyDescent="0.2">
      <c r="A96" s="125"/>
      <c r="B96" s="118"/>
      <c r="C96" s="34" t="s">
        <v>63</v>
      </c>
      <c r="D96" s="37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35">
        <v>0</v>
      </c>
      <c r="AR96" s="3">
        <v>34</v>
      </c>
      <c r="AS96" s="36">
        <v>0</v>
      </c>
    </row>
    <row r="97" spans="1:45" s="2" customFormat="1" ht="11.25" customHeight="1" x14ac:dyDescent="0.2">
      <c r="A97" s="125"/>
      <c r="B97" s="118"/>
      <c r="C97" s="34" t="s">
        <v>95</v>
      </c>
      <c r="D97" s="37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35">
        <v>0</v>
      </c>
      <c r="AR97" s="3">
        <v>34</v>
      </c>
      <c r="AS97" s="36">
        <v>0</v>
      </c>
    </row>
    <row r="98" spans="1:45" s="2" customFormat="1" ht="11.25" customHeight="1" x14ac:dyDescent="0.2">
      <c r="A98" s="125"/>
      <c r="B98" s="118"/>
      <c r="C98" s="34" t="s">
        <v>96</v>
      </c>
      <c r="D98" s="37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35">
        <v>0</v>
      </c>
      <c r="AR98" s="3">
        <v>34</v>
      </c>
      <c r="AS98" s="36">
        <v>0</v>
      </c>
    </row>
    <row r="99" spans="1:45" x14ac:dyDescent="0.2">
      <c r="A99" s="125"/>
      <c r="B99" s="106" t="s">
        <v>39</v>
      </c>
      <c r="C99" s="34">
        <v>0</v>
      </c>
      <c r="D99" s="38"/>
      <c r="E99" s="24"/>
      <c r="F99" s="24"/>
      <c r="G99" s="24"/>
      <c r="H99" s="4"/>
      <c r="I99" s="3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71">
        <v>1</v>
      </c>
      <c r="AL99" s="24"/>
      <c r="AM99" s="3"/>
      <c r="AN99" s="3"/>
      <c r="AO99" s="3"/>
      <c r="AP99" s="3"/>
      <c r="AQ99" s="35">
        <f t="shared" si="10"/>
        <v>1</v>
      </c>
      <c r="AR99" s="3">
        <f t="shared" si="12"/>
        <v>34</v>
      </c>
      <c r="AS99" s="36">
        <f t="shared" si="7"/>
        <v>2.9411764705882353E-2</v>
      </c>
    </row>
    <row r="100" spans="1:45" x14ac:dyDescent="0.2">
      <c r="A100" s="125"/>
      <c r="B100" s="118"/>
      <c r="C100" s="34" t="s">
        <v>62</v>
      </c>
      <c r="D100" s="38"/>
      <c r="E100" s="24"/>
      <c r="F100" s="24"/>
      <c r="G100" s="24"/>
      <c r="H100" s="4"/>
      <c r="I100" s="3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71">
        <v>1</v>
      </c>
      <c r="AL100" s="24"/>
      <c r="AM100" s="3"/>
      <c r="AN100" s="3"/>
      <c r="AO100" s="3"/>
      <c r="AP100" s="3"/>
      <c r="AQ100" s="35">
        <v>1</v>
      </c>
      <c r="AR100" s="3">
        <v>34</v>
      </c>
      <c r="AS100" s="36">
        <v>0.03</v>
      </c>
    </row>
    <row r="101" spans="1:45" x14ac:dyDescent="0.2">
      <c r="A101" s="125"/>
      <c r="B101" s="118"/>
      <c r="C101" s="34" t="s">
        <v>63</v>
      </c>
      <c r="D101" s="38"/>
      <c r="E101" s="24"/>
      <c r="F101" s="24"/>
      <c r="G101" s="24"/>
      <c r="H101" s="4"/>
      <c r="I101" s="3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71">
        <v>1</v>
      </c>
      <c r="AL101" s="24"/>
      <c r="AM101" s="3"/>
      <c r="AN101" s="3"/>
      <c r="AO101" s="3"/>
      <c r="AP101" s="3"/>
      <c r="AQ101" s="35">
        <v>1</v>
      </c>
      <c r="AR101" s="3">
        <v>34</v>
      </c>
      <c r="AS101" s="36">
        <v>0.03</v>
      </c>
    </row>
    <row r="102" spans="1:45" x14ac:dyDescent="0.2">
      <c r="A102" s="125"/>
      <c r="B102" s="118"/>
      <c r="C102" s="34" t="s">
        <v>95</v>
      </c>
      <c r="D102" s="38"/>
      <c r="E102" s="24"/>
      <c r="F102" s="24"/>
      <c r="G102" s="24"/>
      <c r="H102" s="4"/>
      <c r="I102" s="3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71">
        <v>1</v>
      </c>
      <c r="AL102" s="24"/>
      <c r="AM102" s="3"/>
      <c r="AN102" s="3"/>
      <c r="AO102" s="3"/>
      <c r="AP102" s="3"/>
      <c r="AQ102" s="35">
        <v>1</v>
      </c>
      <c r="AR102" s="3">
        <v>34</v>
      </c>
      <c r="AS102" s="36">
        <v>0.03</v>
      </c>
    </row>
    <row r="103" spans="1:45" x14ac:dyDescent="0.2">
      <c r="A103" s="125"/>
      <c r="B103" s="118"/>
      <c r="C103" s="34" t="s">
        <v>96</v>
      </c>
      <c r="D103" s="38"/>
      <c r="E103" s="24"/>
      <c r="F103" s="24"/>
      <c r="G103" s="24"/>
      <c r="H103" s="4"/>
      <c r="I103" s="3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71">
        <v>1</v>
      </c>
      <c r="AL103" s="24"/>
      <c r="AM103" s="3"/>
      <c r="AN103" s="3"/>
      <c r="AO103" s="3"/>
      <c r="AP103" s="3"/>
      <c r="AQ103" s="35">
        <v>1</v>
      </c>
      <c r="AR103" s="3">
        <v>34</v>
      </c>
      <c r="AS103" s="36">
        <v>0.03</v>
      </c>
    </row>
    <row r="104" spans="1:45" x14ac:dyDescent="0.2">
      <c r="A104" s="125"/>
      <c r="B104" s="108" t="s">
        <v>59</v>
      </c>
      <c r="C104" s="34" t="s">
        <v>61</v>
      </c>
      <c r="D104" s="38"/>
      <c r="E104" s="24"/>
      <c r="F104" s="4"/>
      <c r="G104" s="4"/>
      <c r="I104" s="4"/>
      <c r="J104" s="4"/>
      <c r="K104" s="4"/>
      <c r="L104" s="4"/>
      <c r="M104" s="24"/>
      <c r="N104" s="4"/>
      <c r="O104" s="4"/>
      <c r="P104" s="4"/>
      <c r="Q104" s="24"/>
      <c r="R104" s="4"/>
      <c r="S104" s="4"/>
      <c r="T104" s="4"/>
      <c r="U104" s="24"/>
      <c r="V104" s="4"/>
      <c r="W104" s="4"/>
      <c r="X104" s="24"/>
      <c r="Y104" s="4"/>
      <c r="Z104" s="4"/>
      <c r="AA104" s="4"/>
      <c r="AB104" s="3"/>
      <c r="AC104" s="3"/>
      <c r="AD104" s="3"/>
      <c r="AE104" s="24"/>
      <c r="AF104" s="24"/>
      <c r="AG104" s="4"/>
      <c r="AH104" s="4"/>
      <c r="AI104" s="4"/>
      <c r="AJ104" s="24"/>
      <c r="AK104" s="4"/>
      <c r="AL104" s="4"/>
      <c r="AM104" s="3"/>
      <c r="AN104" s="3"/>
      <c r="AO104" s="3"/>
      <c r="AP104" s="3"/>
      <c r="AQ104" s="35">
        <f t="shared" si="10"/>
        <v>0</v>
      </c>
      <c r="AR104" s="3">
        <f>34*2</f>
        <v>68</v>
      </c>
      <c r="AS104" s="36">
        <f t="shared" si="7"/>
        <v>0</v>
      </c>
    </row>
    <row r="105" spans="1:45" x14ac:dyDescent="0.2">
      <c r="A105" s="125"/>
      <c r="B105" s="108"/>
      <c r="C105" s="34" t="s">
        <v>62</v>
      </c>
      <c r="D105" s="38"/>
      <c r="E105" s="24"/>
      <c r="F105" s="4"/>
      <c r="G105" s="4"/>
      <c r="I105" s="4"/>
      <c r="J105" s="4"/>
      <c r="K105" s="4"/>
      <c r="L105" s="4"/>
      <c r="M105" s="24"/>
      <c r="N105" s="4"/>
      <c r="O105" s="4"/>
      <c r="P105" s="4"/>
      <c r="Q105" s="24"/>
      <c r="R105" s="4"/>
      <c r="S105" s="4"/>
      <c r="T105" s="4"/>
      <c r="U105" s="24"/>
      <c r="V105" s="4"/>
      <c r="W105" s="4"/>
      <c r="X105" s="24"/>
      <c r="Y105" s="4"/>
      <c r="Z105" s="4"/>
      <c r="AA105" s="4"/>
      <c r="AB105" s="3"/>
      <c r="AC105" s="3"/>
      <c r="AD105" s="3"/>
      <c r="AE105" s="24"/>
      <c r="AF105" s="24"/>
      <c r="AG105" s="4"/>
      <c r="AH105" s="4"/>
      <c r="AI105" s="4"/>
      <c r="AJ105" s="24"/>
      <c r="AK105" s="4"/>
      <c r="AL105" s="4"/>
      <c r="AM105" s="3"/>
      <c r="AN105" s="3"/>
      <c r="AO105" s="3"/>
      <c r="AP105" s="3"/>
      <c r="AQ105" s="35">
        <v>0</v>
      </c>
      <c r="AR105" s="3">
        <v>68</v>
      </c>
      <c r="AS105" s="36">
        <v>0</v>
      </c>
    </row>
    <row r="106" spans="1:45" x14ac:dyDescent="0.2">
      <c r="A106" s="125"/>
      <c r="B106" s="108"/>
      <c r="C106" s="34" t="s">
        <v>63</v>
      </c>
      <c r="D106" s="38"/>
      <c r="E106" s="24"/>
      <c r="F106" s="4"/>
      <c r="G106" s="4"/>
      <c r="I106" s="4"/>
      <c r="J106" s="4"/>
      <c r="K106" s="4"/>
      <c r="L106" s="4"/>
      <c r="M106" s="24"/>
      <c r="N106" s="4"/>
      <c r="O106" s="4"/>
      <c r="P106" s="4"/>
      <c r="Q106" s="24"/>
      <c r="R106" s="4"/>
      <c r="S106" s="4"/>
      <c r="T106" s="4"/>
      <c r="U106" s="24"/>
      <c r="V106" s="4"/>
      <c r="W106" s="4"/>
      <c r="X106" s="24"/>
      <c r="Y106" s="4"/>
      <c r="Z106" s="4"/>
      <c r="AA106" s="4"/>
      <c r="AB106" s="3"/>
      <c r="AC106" s="3"/>
      <c r="AD106" s="3"/>
      <c r="AE106" s="24"/>
      <c r="AF106" s="24"/>
      <c r="AG106" s="4"/>
      <c r="AH106" s="4"/>
      <c r="AI106" s="4"/>
      <c r="AJ106" s="24"/>
      <c r="AK106" s="4"/>
      <c r="AL106" s="4"/>
      <c r="AM106" s="3"/>
      <c r="AN106" s="3"/>
      <c r="AO106" s="3"/>
      <c r="AP106" s="3"/>
      <c r="AQ106" s="35">
        <v>0</v>
      </c>
      <c r="AR106" s="3">
        <v>68</v>
      </c>
      <c r="AS106" s="36">
        <v>0</v>
      </c>
    </row>
    <row r="107" spans="1:45" x14ac:dyDescent="0.2">
      <c r="A107" s="125"/>
      <c r="B107" s="108"/>
      <c r="C107" s="34" t="s">
        <v>95</v>
      </c>
      <c r="D107" s="38"/>
      <c r="E107" s="24"/>
      <c r="F107" s="4"/>
      <c r="G107" s="4"/>
      <c r="I107" s="4"/>
      <c r="J107" s="4"/>
      <c r="K107" s="4"/>
      <c r="L107" s="4"/>
      <c r="M107" s="24"/>
      <c r="N107" s="4"/>
      <c r="O107" s="4"/>
      <c r="P107" s="4"/>
      <c r="Q107" s="24"/>
      <c r="R107" s="4"/>
      <c r="S107" s="4"/>
      <c r="T107" s="4"/>
      <c r="U107" s="24"/>
      <c r="V107" s="4"/>
      <c r="W107" s="4"/>
      <c r="X107" s="24"/>
      <c r="Y107" s="4"/>
      <c r="Z107" s="4"/>
      <c r="AA107" s="4"/>
      <c r="AB107" s="3"/>
      <c r="AC107" s="3"/>
      <c r="AD107" s="3"/>
      <c r="AE107" s="24"/>
      <c r="AF107" s="24"/>
      <c r="AG107" s="4"/>
      <c r="AH107" s="4"/>
      <c r="AI107" s="4"/>
      <c r="AJ107" s="24"/>
      <c r="AK107" s="4"/>
      <c r="AL107" s="4"/>
      <c r="AM107" s="3"/>
      <c r="AN107" s="3"/>
      <c r="AO107" s="3"/>
      <c r="AP107" s="3"/>
      <c r="AQ107" s="35">
        <v>0</v>
      </c>
      <c r="AR107" s="3">
        <v>68</v>
      </c>
      <c r="AS107" s="36">
        <v>0</v>
      </c>
    </row>
    <row r="108" spans="1:45" x14ac:dyDescent="0.2">
      <c r="A108" s="125"/>
      <c r="B108" s="108"/>
      <c r="C108" s="34" t="s">
        <v>96</v>
      </c>
      <c r="D108" s="38"/>
      <c r="E108" s="24"/>
      <c r="F108" s="4"/>
      <c r="G108" s="4"/>
      <c r="I108" s="4"/>
      <c r="J108" s="4"/>
      <c r="K108" s="4"/>
      <c r="L108" s="4"/>
      <c r="M108" s="24"/>
      <c r="N108" s="4"/>
      <c r="O108" s="4"/>
      <c r="P108" s="4"/>
      <c r="Q108" s="24"/>
      <c r="R108" s="4"/>
      <c r="S108" s="4"/>
      <c r="T108" s="4"/>
      <c r="U108" s="24"/>
      <c r="V108" s="4"/>
      <c r="W108" s="4"/>
      <c r="X108" s="24"/>
      <c r="Y108" s="4"/>
      <c r="Z108" s="4"/>
      <c r="AA108" s="4"/>
      <c r="AB108" s="3"/>
      <c r="AC108" s="3"/>
      <c r="AD108" s="3"/>
      <c r="AE108" s="24"/>
      <c r="AF108" s="24"/>
      <c r="AG108" s="4"/>
      <c r="AH108" s="4"/>
      <c r="AI108" s="4"/>
      <c r="AJ108" s="24"/>
      <c r="AK108" s="4"/>
      <c r="AL108" s="4"/>
      <c r="AM108" s="3"/>
      <c r="AN108" s="3"/>
      <c r="AO108" s="3"/>
      <c r="AP108" s="3"/>
      <c r="AQ108" s="35">
        <v>0</v>
      </c>
      <c r="AR108" s="3">
        <v>68</v>
      </c>
      <c r="AS108" s="36">
        <v>0</v>
      </c>
    </row>
    <row r="109" spans="1:45" ht="27" customHeight="1" x14ac:dyDescent="0.2">
      <c r="A109" s="49"/>
      <c r="B109" s="50"/>
      <c r="C109" s="50"/>
      <c r="D109" s="50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9"/>
      <c r="AN109" s="49"/>
      <c r="AO109" s="49"/>
      <c r="AP109" s="49"/>
      <c r="AQ109" s="49"/>
      <c r="AR109" s="49"/>
      <c r="AS109" s="49"/>
    </row>
    <row r="110" spans="1:45" ht="114" customHeight="1" x14ac:dyDescent="0.2">
      <c r="A110" s="119" t="s">
        <v>22</v>
      </c>
      <c r="B110" s="119"/>
      <c r="C110" s="119"/>
      <c r="D110" s="119"/>
      <c r="E110" s="114" t="s">
        <v>26</v>
      </c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5"/>
      <c r="AE110" s="115"/>
      <c r="AF110" s="115"/>
      <c r="AG110" s="115"/>
      <c r="AH110" s="115"/>
      <c r="AI110" s="115"/>
      <c r="AJ110" s="115"/>
      <c r="AK110" s="115"/>
      <c r="AL110" s="115"/>
      <c r="AM110" s="115"/>
      <c r="AN110" s="115"/>
      <c r="AO110" s="115"/>
      <c r="AP110" s="116"/>
      <c r="AQ110" s="112" t="s">
        <v>19</v>
      </c>
      <c r="AR110" s="112" t="s">
        <v>21</v>
      </c>
      <c r="AS110" s="101" t="s">
        <v>20</v>
      </c>
    </row>
    <row r="111" spans="1:45" s="2" customFormat="1" x14ac:dyDescent="0.2">
      <c r="A111" s="102" t="s">
        <v>0</v>
      </c>
      <c r="B111" s="103"/>
      <c r="C111" s="106" t="s">
        <v>48</v>
      </c>
      <c r="D111" s="21" t="s">
        <v>17</v>
      </c>
      <c r="E111" s="108" t="s">
        <v>1</v>
      </c>
      <c r="F111" s="108"/>
      <c r="G111" s="108"/>
      <c r="H111" s="108"/>
      <c r="I111" s="108" t="s">
        <v>2</v>
      </c>
      <c r="J111" s="108"/>
      <c r="K111" s="108"/>
      <c r="L111" s="108"/>
      <c r="M111" s="108" t="s">
        <v>3</v>
      </c>
      <c r="N111" s="108"/>
      <c r="O111" s="108"/>
      <c r="P111" s="108"/>
      <c r="Q111" s="108" t="s">
        <v>4</v>
      </c>
      <c r="R111" s="108"/>
      <c r="S111" s="108"/>
      <c r="T111" s="108"/>
      <c r="U111" s="108" t="s">
        <v>5</v>
      </c>
      <c r="V111" s="108"/>
      <c r="W111" s="108"/>
      <c r="X111" s="108" t="s">
        <v>6</v>
      </c>
      <c r="Y111" s="108"/>
      <c r="Z111" s="108"/>
      <c r="AA111" s="108"/>
      <c r="AB111" s="108" t="s">
        <v>7</v>
      </c>
      <c r="AC111" s="108"/>
      <c r="AD111" s="108"/>
      <c r="AE111" s="108" t="s">
        <v>8</v>
      </c>
      <c r="AF111" s="108"/>
      <c r="AG111" s="108"/>
      <c r="AH111" s="108"/>
      <c r="AI111" s="108"/>
      <c r="AJ111" s="108" t="s">
        <v>9</v>
      </c>
      <c r="AK111" s="108"/>
      <c r="AL111" s="108"/>
      <c r="AM111" s="108" t="s">
        <v>10</v>
      </c>
      <c r="AN111" s="108"/>
      <c r="AO111" s="108"/>
      <c r="AP111" s="108"/>
      <c r="AQ111" s="112"/>
      <c r="AR111" s="112"/>
      <c r="AS111" s="101"/>
    </row>
    <row r="112" spans="1:45" s="2" customFormat="1" ht="16.5" customHeight="1" x14ac:dyDescent="0.2">
      <c r="A112" s="104"/>
      <c r="B112" s="105"/>
      <c r="C112" s="107"/>
      <c r="D112" s="21" t="s">
        <v>18</v>
      </c>
      <c r="E112" s="5">
        <v>1</v>
      </c>
      <c r="F112" s="5">
        <v>2</v>
      </c>
      <c r="G112" s="5">
        <v>3</v>
      </c>
      <c r="H112" s="5">
        <v>4</v>
      </c>
      <c r="I112" s="5">
        <v>5</v>
      </c>
      <c r="J112" s="5">
        <v>6</v>
      </c>
      <c r="K112" s="5">
        <v>7</v>
      </c>
      <c r="L112" s="5">
        <v>8</v>
      </c>
      <c r="M112" s="5">
        <v>9</v>
      </c>
      <c r="N112" s="5">
        <v>10</v>
      </c>
      <c r="O112" s="5">
        <v>11</v>
      </c>
      <c r="P112" s="5">
        <v>12</v>
      </c>
      <c r="Q112" s="5">
        <v>13</v>
      </c>
      <c r="R112" s="5">
        <v>14</v>
      </c>
      <c r="S112" s="5">
        <v>15</v>
      </c>
      <c r="T112" s="5">
        <v>16</v>
      </c>
      <c r="U112" s="5">
        <v>17</v>
      </c>
      <c r="V112" s="5">
        <v>18</v>
      </c>
      <c r="W112" s="5">
        <v>19</v>
      </c>
      <c r="X112" s="5">
        <v>20</v>
      </c>
      <c r="Y112" s="5">
        <v>21</v>
      </c>
      <c r="Z112" s="5">
        <v>22</v>
      </c>
      <c r="AA112" s="5">
        <v>23</v>
      </c>
      <c r="AB112" s="5">
        <v>24</v>
      </c>
      <c r="AC112" s="5">
        <v>25</v>
      </c>
      <c r="AD112" s="5">
        <v>26</v>
      </c>
      <c r="AE112" s="5">
        <v>27</v>
      </c>
      <c r="AF112" s="5">
        <v>28</v>
      </c>
      <c r="AG112" s="5">
        <v>29</v>
      </c>
      <c r="AH112" s="5">
        <v>30</v>
      </c>
      <c r="AI112" s="5">
        <v>31</v>
      </c>
      <c r="AJ112" s="5">
        <v>32</v>
      </c>
      <c r="AK112" s="5">
        <v>33</v>
      </c>
      <c r="AL112" s="5">
        <v>34</v>
      </c>
      <c r="AM112" s="5">
        <v>35</v>
      </c>
      <c r="AN112" s="5">
        <v>36</v>
      </c>
      <c r="AO112" s="5">
        <v>37</v>
      </c>
      <c r="AP112" s="5">
        <v>38</v>
      </c>
      <c r="AQ112" s="112"/>
      <c r="AR112" s="112"/>
      <c r="AS112" s="101"/>
    </row>
    <row r="113" spans="1:46" s="6" customFormat="1" ht="11.25" customHeight="1" x14ac:dyDescent="0.2">
      <c r="A113" s="124" t="s">
        <v>24</v>
      </c>
      <c r="B113" s="106" t="s">
        <v>12</v>
      </c>
      <c r="C113" s="34" t="s">
        <v>64</v>
      </c>
      <c r="D113" s="38"/>
      <c r="E113" s="24"/>
      <c r="F113" s="72">
        <v>1</v>
      </c>
      <c r="G113" s="3"/>
      <c r="H113" s="3"/>
      <c r="I113" s="3"/>
      <c r="J113" s="3"/>
      <c r="K113" s="3"/>
      <c r="L113" s="69">
        <v>1</v>
      </c>
      <c r="M113" s="3"/>
      <c r="N113" s="3"/>
      <c r="O113" s="3"/>
      <c r="P113" s="69">
        <v>1</v>
      </c>
      <c r="Q113" s="24"/>
      <c r="R113" s="73">
        <v>1</v>
      </c>
      <c r="S113" s="24"/>
      <c r="T113" s="24"/>
      <c r="U113" s="24"/>
      <c r="V113" s="24"/>
      <c r="W113" s="24"/>
      <c r="X113" s="24"/>
      <c r="Y113" s="24"/>
      <c r="Z113" s="24"/>
      <c r="AA113" s="70">
        <v>1</v>
      </c>
      <c r="AB113" s="24"/>
      <c r="AC113" s="24"/>
      <c r="AD113" s="71">
        <v>1</v>
      </c>
      <c r="AE113" s="24"/>
      <c r="AF113" s="24"/>
      <c r="AG113" s="24"/>
      <c r="AH113" s="71">
        <v>1</v>
      </c>
      <c r="AI113" s="24"/>
      <c r="AJ113" s="24"/>
      <c r="AK113" s="73">
        <v>1</v>
      </c>
      <c r="AL113" s="24"/>
      <c r="AM113" s="3"/>
      <c r="AN113" s="3"/>
      <c r="AO113" s="3"/>
      <c r="AP113" s="3"/>
      <c r="AQ113" s="35">
        <f>COUNTA(E113:AP113)</f>
        <v>8</v>
      </c>
      <c r="AR113" s="3">
        <f>34*5</f>
        <v>170</v>
      </c>
      <c r="AS113" s="36">
        <f>AQ113/AR113</f>
        <v>4.7058823529411764E-2</v>
      </c>
      <c r="AT113" s="81" t="s">
        <v>98</v>
      </c>
    </row>
    <row r="114" spans="1:46" s="6" customFormat="1" ht="11.25" customHeight="1" x14ac:dyDescent="0.2">
      <c r="A114" s="125"/>
      <c r="B114" s="118"/>
      <c r="C114" s="34" t="s">
        <v>65</v>
      </c>
      <c r="D114" s="38"/>
      <c r="E114" s="24"/>
      <c r="F114" s="72">
        <v>1</v>
      </c>
      <c r="G114" s="3"/>
      <c r="H114" s="3"/>
      <c r="I114" s="3"/>
      <c r="J114" s="3"/>
      <c r="K114" s="3"/>
      <c r="L114" s="69">
        <v>1</v>
      </c>
      <c r="M114" s="3"/>
      <c r="N114" s="3"/>
      <c r="O114" s="3"/>
      <c r="P114" s="69">
        <v>1</v>
      </c>
      <c r="Q114" s="24"/>
      <c r="R114" s="73">
        <v>1</v>
      </c>
      <c r="S114" s="24"/>
      <c r="T114" s="24"/>
      <c r="U114" s="24"/>
      <c r="V114" s="24"/>
      <c r="W114" s="24"/>
      <c r="X114" s="24"/>
      <c r="Y114" s="24"/>
      <c r="Z114" s="24"/>
      <c r="AA114" s="70">
        <v>1</v>
      </c>
      <c r="AB114" s="24"/>
      <c r="AC114" s="24"/>
      <c r="AD114" s="71">
        <v>1</v>
      </c>
      <c r="AE114" s="24"/>
      <c r="AF114" s="24"/>
      <c r="AG114" s="24"/>
      <c r="AH114" s="71">
        <v>1</v>
      </c>
      <c r="AI114" s="24"/>
      <c r="AJ114" s="24"/>
      <c r="AK114" s="73">
        <v>1</v>
      </c>
      <c r="AL114" s="24"/>
      <c r="AM114" s="3"/>
      <c r="AN114" s="3"/>
      <c r="AO114" s="3"/>
      <c r="AP114" s="3"/>
      <c r="AQ114" s="35">
        <v>8</v>
      </c>
      <c r="AR114" s="3">
        <v>170</v>
      </c>
      <c r="AS114" s="36">
        <v>0.05</v>
      </c>
    </row>
    <row r="115" spans="1:46" s="6" customFormat="1" ht="11.25" customHeight="1" x14ac:dyDescent="0.2">
      <c r="A115" s="125"/>
      <c r="B115" s="118"/>
      <c r="C115" s="34" t="s">
        <v>66</v>
      </c>
      <c r="D115" s="38"/>
      <c r="E115" s="24"/>
      <c r="F115" s="72">
        <v>1</v>
      </c>
      <c r="G115" s="3"/>
      <c r="H115" s="3"/>
      <c r="I115" s="3"/>
      <c r="J115" s="3"/>
      <c r="K115" s="3"/>
      <c r="L115" s="69">
        <v>1</v>
      </c>
      <c r="M115" s="3"/>
      <c r="N115" s="3"/>
      <c r="O115" s="3"/>
      <c r="P115" s="69">
        <v>1</v>
      </c>
      <c r="Q115" s="24"/>
      <c r="R115" s="73">
        <v>1</v>
      </c>
      <c r="S115" s="24"/>
      <c r="T115" s="24"/>
      <c r="U115" s="24"/>
      <c r="V115" s="24"/>
      <c r="W115" s="24"/>
      <c r="X115" s="24"/>
      <c r="Y115" s="24"/>
      <c r="Z115" s="24"/>
      <c r="AA115" s="70">
        <v>1</v>
      </c>
      <c r="AB115" s="24"/>
      <c r="AC115" s="24"/>
      <c r="AD115" s="71">
        <v>1</v>
      </c>
      <c r="AE115" s="24"/>
      <c r="AF115" s="24"/>
      <c r="AG115" s="24"/>
      <c r="AH115" s="71">
        <v>1</v>
      </c>
      <c r="AI115" s="24"/>
      <c r="AJ115" s="24"/>
      <c r="AK115" s="73">
        <v>1</v>
      </c>
      <c r="AL115" s="24"/>
      <c r="AM115" s="3"/>
      <c r="AN115" s="3"/>
      <c r="AO115" s="3"/>
      <c r="AP115" s="3"/>
      <c r="AQ115" s="35">
        <v>8</v>
      </c>
      <c r="AR115" s="3">
        <v>170</v>
      </c>
      <c r="AS115" s="36">
        <v>0.05</v>
      </c>
    </row>
    <row r="116" spans="1:46" s="6" customFormat="1" ht="15" customHeight="1" x14ac:dyDescent="0.2">
      <c r="A116" s="125"/>
      <c r="B116" s="118"/>
      <c r="C116" s="34" t="s">
        <v>99</v>
      </c>
      <c r="D116" s="38"/>
      <c r="E116" s="24"/>
      <c r="F116" s="72">
        <v>1</v>
      </c>
      <c r="G116" s="3"/>
      <c r="H116" s="3"/>
      <c r="I116" s="3"/>
      <c r="J116" s="3"/>
      <c r="K116" s="3"/>
      <c r="L116" s="69">
        <v>1</v>
      </c>
      <c r="M116" s="3"/>
      <c r="N116" s="3"/>
      <c r="O116" s="3"/>
      <c r="P116" s="69">
        <v>1</v>
      </c>
      <c r="Q116" s="4"/>
      <c r="R116" s="73">
        <v>1</v>
      </c>
      <c r="S116" s="24"/>
      <c r="T116" s="24"/>
      <c r="U116" s="24"/>
      <c r="V116" s="24"/>
      <c r="W116" s="24"/>
      <c r="X116" s="24"/>
      <c r="Y116" s="24"/>
      <c r="Z116" s="24"/>
      <c r="AA116" s="71">
        <v>1</v>
      </c>
      <c r="AB116" s="24"/>
      <c r="AC116" s="24"/>
      <c r="AD116" s="71">
        <v>1</v>
      </c>
      <c r="AE116" s="24"/>
      <c r="AF116" s="24"/>
      <c r="AG116" s="24"/>
      <c r="AH116" s="71">
        <v>1</v>
      </c>
      <c r="AI116" s="24"/>
      <c r="AJ116" s="24"/>
      <c r="AK116" s="73">
        <v>1</v>
      </c>
      <c r="AL116" s="24"/>
      <c r="AM116" s="3"/>
      <c r="AN116" s="3"/>
      <c r="AO116" s="3"/>
      <c r="AP116" s="3"/>
      <c r="AQ116" s="35">
        <v>8</v>
      </c>
      <c r="AR116" s="3">
        <f t="shared" ref="AR116" si="13">34*5</f>
        <v>170</v>
      </c>
      <c r="AS116" s="36">
        <f t="shared" ref="AS116:AS153" si="14">AQ116/AR116</f>
        <v>4.7058823529411764E-2</v>
      </c>
    </row>
    <row r="117" spans="1:46" s="6" customFormat="1" ht="15" customHeight="1" x14ac:dyDescent="0.2">
      <c r="A117" s="125"/>
      <c r="B117" s="118"/>
      <c r="C117" s="34" t="s">
        <v>100</v>
      </c>
      <c r="D117" s="38"/>
      <c r="E117" s="24"/>
      <c r="F117" s="72">
        <v>1</v>
      </c>
      <c r="G117" s="3"/>
      <c r="H117" s="3"/>
      <c r="I117" s="3"/>
      <c r="J117" s="3"/>
      <c r="K117" s="3"/>
      <c r="L117" s="69">
        <v>1</v>
      </c>
      <c r="M117" s="3"/>
      <c r="N117" s="3"/>
      <c r="O117" s="3"/>
      <c r="P117" s="69">
        <v>1</v>
      </c>
      <c r="Q117" s="4"/>
      <c r="R117" s="74">
        <v>1</v>
      </c>
      <c r="S117" s="24"/>
      <c r="T117" s="24"/>
      <c r="U117" s="24"/>
      <c r="V117" s="24"/>
      <c r="W117" s="24"/>
      <c r="X117" s="24"/>
      <c r="Y117" s="24"/>
      <c r="Z117" s="24"/>
      <c r="AA117" s="71">
        <v>1</v>
      </c>
      <c r="AB117" s="24"/>
      <c r="AC117" s="24"/>
      <c r="AD117" s="71">
        <v>1</v>
      </c>
      <c r="AE117" s="24"/>
      <c r="AF117" s="24"/>
      <c r="AG117" s="24"/>
      <c r="AH117" s="71">
        <v>1</v>
      </c>
      <c r="AI117" s="24"/>
      <c r="AJ117" s="24"/>
      <c r="AK117" s="73">
        <v>1</v>
      </c>
      <c r="AL117" s="24"/>
      <c r="AM117" s="3"/>
      <c r="AN117" s="3"/>
      <c r="AO117" s="3"/>
      <c r="AP117" s="3"/>
      <c r="AQ117" s="35">
        <v>8</v>
      </c>
      <c r="AR117" s="3">
        <v>170</v>
      </c>
      <c r="AS117" s="36">
        <v>0.05</v>
      </c>
    </row>
    <row r="118" spans="1:46" s="6" customFormat="1" ht="15" customHeight="1" x14ac:dyDescent="0.2">
      <c r="A118" s="125"/>
      <c r="B118" s="106" t="s">
        <v>11</v>
      </c>
      <c r="C118" s="34" t="s">
        <v>64</v>
      </c>
      <c r="D118" s="38"/>
      <c r="E118" s="24"/>
      <c r="F118" s="72">
        <v>1</v>
      </c>
      <c r="G118" s="3"/>
      <c r="H118" s="3"/>
      <c r="I118" s="3"/>
      <c r="J118" s="3"/>
      <c r="K118" s="76">
        <v>1</v>
      </c>
      <c r="L118" s="3"/>
      <c r="M118" s="3"/>
      <c r="N118" s="3"/>
      <c r="O118" s="3"/>
      <c r="P118" s="3"/>
      <c r="Q118" s="24"/>
      <c r="R118" s="74">
        <v>1</v>
      </c>
      <c r="S118" s="4"/>
      <c r="T118" s="4"/>
      <c r="U118" s="24"/>
      <c r="V118" s="71">
        <v>1</v>
      </c>
      <c r="W118" s="4"/>
      <c r="X118" s="24"/>
      <c r="Y118" s="4"/>
      <c r="Z118" s="4"/>
      <c r="AA118" s="71">
        <v>1</v>
      </c>
      <c r="AB118" s="24"/>
      <c r="AC118" s="4"/>
      <c r="AD118" s="4"/>
      <c r="AE118" s="24"/>
      <c r="AF118" s="24"/>
      <c r="AG118" s="4"/>
      <c r="AH118" s="71">
        <v>1</v>
      </c>
      <c r="AI118" s="4"/>
      <c r="AJ118" s="24"/>
      <c r="AK118" s="74">
        <v>1</v>
      </c>
      <c r="AL118" s="4"/>
      <c r="AM118" s="3"/>
      <c r="AN118" s="3"/>
      <c r="AO118" s="3"/>
      <c r="AP118" s="3"/>
      <c r="AQ118" s="35">
        <f t="shared" ref="AQ118" si="15">COUNTA(E118:AP118)</f>
        <v>7</v>
      </c>
      <c r="AR118" s="3">
        <f>34*4</f>
        <v>136</v>
      </c>
      <c r="AS118" s="36">
        <f t="shared" si="14"/>
        <v>5.1470588235294115E-2</v>
      </c>
      <c r="AT118" s="87"/>
    </row>
    <row r="119" spans="1:46" s="6" customFormat="1" ht="15" customHeight="1" x14ac:dyDescent="0.2">
      <c r="A119" s="125"/>
      <c r="B119" s="118"/>
      <c r="C119" s="34" t="s">
        <v>65</v>
      </c>
      <c r="D119" s="38"/>
      <c r="E119" s="24"/>
      <c r="F119" s="72">
        <v>1</v>
      </c>
      <c r="G119" s="3"/>
      <c r="H119" s="3"/>
      <c r="I119" s="3"/>
      <c r="J119" s="3"/>
      <c r="K119" s="76">
        <v>1</v>
      </c>
      <c r="L119" s="3"/>
      <c r="M119" s="3"/>
      <c r="N119" s="3"/>
      <c r="O119" s="3"/>
      <c r="P119" s="3"/>
      <c r="Q119" s="24"/>
      <c r="R119" s="74">
        <v>1</v>
      </c>
      <c r="S119" s="4"/>
      <c r="T119" s="4"/>
      <c r="U119" s="24"/>
      <c r="V119" s="71">
        <v>1</v>
      </c>
      <c r="W119" s="4"/>
      <c r="X119" s="24"/>
      <c r="Y119" s="4"/>
      <c r="Z119" s="4"/>
      <c r="AA119" s="71">
        <v>1</v>
      </c>
      <c r="AB119" s="24"/>
      <c r="AC119" s="4"/>
      <c r="AD119" s="4"/>
      <c r="AE119" s="24"/>
      <c r="AF119" s="24"/>
      <c r="AG119" s="4"/>
      <c r="AH119" s="71">
        <v>1</v>
      </c>
      <c r="AI119" s="4"/>
      <c r="AJ119" s="24"/>
      <c r="AK119" s="74">
        <v>1</v>
      </c>
      <c r="AL119" s="4"/>
      <c r="AM119" s="3"/>
      <c r="AN119" s="3"/>
      <c r="AO119" s="3"/>
      <c r="AP119" s="3"/>
      <c r="AQ119" s="35">
        <v>7</v>
      </c>
      <c r="AR119" s="3">
        <v>136</v>
      </c>
      <c r="AS119" s="36">
        <v>0.05</v>
      </c>
    </row>
    <row r="120" spans="1:46" s="6" customFormat="1" ht="15" customHeight="1" x14ac:dyDescent="0.2">
      <c r="A120" s="125"/>
      <c r="B120" s="118"/>
      <c r="C120" s="34" t="s">
        <v>66</v>
      </c>
      <c r="D120" s="38"/>
      <c r="E120" s="24"/>
      <c r="F120" s="72">
        <v>1</v>
      </c>
      <c r="G120" s="3"/>
      <c r="H120" s="3"/>
      <c r="I120" s="3"/>
      <c r="J120" s="3"/>
      <c r="K120" s="76">
        <v>1</v>
      </c>
      <c r="L120" s="3"/>
      <c r="M120" s="3"/>
      <c r="N120" s="3"/>
      <c r="O120" s="3"/>
      <c r="P120" s="3"/>
      <c r="Q120" s="24"/>
      <c r="R120" s="74">
        <v>1</v>
      </c>
      <c r="S120" s="4"/>
      <c r="T120" s="4"/>
      <c r="U120" s="24"/>
      <c r="V120" s="71">
        <v>1</v>
      </c>
      <c r="W120" s="4"/>
      <c r="X120" s="24"/>
      <c r="Y120" s="4"/>
      <c r="Z120" s="4"/>
      <c r="AA120" s="71">
        <v>1</v>
      </c>
      <c r="AB120" s="24"/>
      <c r="AC120" s="4"/>
      <c r="AD120" s="4"/>
      <c r="AE120" s="24"/>
      <c r="AF120" s="24"/>
      <c r="AG120" s="4"/>
      <c r="AH120" s="71">
        <v>1</v>
      </c>
      <c r="AI120" s="4"/>
      <c r="AJ120" s="24"/>
      <c r="AK120" s="74">
        <v>1</v>
      </c>
      <c r="AL120" s="4"/>
      <c r="AM120" s="3"/>
      <c r="AN120" s="3"/>
      <c r="AO120" s="3"/>
      <c r="AP120" s="3"/>
      <c r="AQ120" s="35">
        <v>7</v>
      </c>
      <c r="AR120" s="3">
        <v>136</v>
      </c>
      <c r="AS120" s="36">
        <v>0.05</v>
      </c>
    </row>
    <row r="121" spans="1:46" s="6" customFormat="1" ht="15" customHeight="1" x14ac:dyDescent="0.2">
      <c r="A121" s="125"/>
      <c r="B121" s="118"/>
      <c r="C121" s="34" t="s">
        <v>99</v>
      </c>
      <c r="D121" s="38"/>
      <c r="E121" s="24"/>
      <c r="F121" s="72">
        <v>1</v>
      </c>
      <c r="G121" s="3"/>
      <c r="H121" s="3"/>
      <c r="I121" s="3"/>
      <c r="J121" s="3"/>
      <c r="K121" s="76">
        <v>1</v>
      </c>
      <c r="L121" s="3"/>
      <c r="M121" s="3"/>
      <c r="N121" s="3"/>
      <c r="O121" s="3"/>
      <c r="P121" s="3"/>
      <c r="Q121" s="24"/>
      <c r="R121" s="74">
        <v>1</v>
      </c>
      <c r="S121" s="4"/>
      <c r="T121" s="4"/>
      <c r="U121" s="24"/>
      <c r="V121" s="71">
        <v>1</v>
      </c>
      <c r="W121" s="4"/>
      <c r="X121" s="24"/>
      <c r="Y121" s="4"/>
      <c r="Z121" s="4"/>
      <c r="AA121" s="71">
        <v>1</v>
      </c>
      <c r="AB121" s="24"/>
      <c r="AC121" s="4"/>
      <c r="AD121" s="4"/>
      <c r="AE121" s="24"/>
      <c r="AF121" s="24"/>
      <c r="AG121" s="4"/>
      <c r="AH121" s="71">
        <v>1</v>
      </c>
      <c r="AI121" s="4"/>
      <c r="AJ121" s="24"/>
      <c r="AK121" s="74">
        <v>1</v>
      </c>
      <c r="AL121" s="4"/>
      <c r="AM121" s="3"/>
      <c r="AN121" s="3"/>
      <c r="AO121" s="3"/>
      <c r="AP121" s="3"/>
      <c r="AQ121" s="35">
        <v>7</v>
      </c>
      <c r="AR121" s="3">
        <v>136</v>
      </c>
      <c r="AS121" s="36">
        <v>0.05</v>
      </c>
    </row>
    <row r="122" spans="1:46" s="6" customFormat="1" ht="15" customHeight="1" x14ac:dyDescent="0.2">
      <c r="A122" s="125"/>
      <c r="B122" s="118"/>
      <c r="C122" s="34" t="s">
        <v>100</v>
      </c>
      <c r="D122" s="38"/>
      <c r="E122" s="24"/>
      <c r="F122" s="72">
        <v>1</v>
      </c>
      <c r="G122" s="3"/>
      <c r="H122" s="3"/>
      <c r="I122" s="3"/>
      <c r="J122" s="3"/>
      <c r="K122" s="76">
        <v>1</v>
      </c>
      <c r="L122" s="3"/>
      <c r="M122" s="3"/>
      <c r="N122" s="3"/>
      <c r="O122" s="3"/>
      <c r="P122" s="3"/>
      <c r="Q122" s="24"/>
      <c r="R122" s="74">
        <v>1</v>
      </c>
      <c r="S122" s="4"/>
      <c r="T122" s="4"/>
      <c r="U122" s="24"/>
      <c r="V122" s="71">
        <v>1</v>
      </c>
      <c r="W122" s="4"/>
      <c r="X122" s="24"/>
      <c r="Y122" s="4"/>
      <c r="Z122" s="4"/>
      <c r="AA122" s="71">
        <v>1</v>
      </c>
      <c r="AB122" s="24"/>
      <c r="AC122" s="4"/>
      <c r="AD122" s="4"/>
      <c r="AE122" s="24"/>
      <c r="AF122" s="24"/>
      <c r="AG122" s="4"/>
      <c r="AH122" s="71">
        <v>1</v>
      </c>
      <c r="AI122" s="4"/>
      <c r="AJ122" s="24"/>
      <c r="AK122" s="74">
        <v>1</v>
      </c>
      <c r="AL122" s="4"/>
      <c r="AM122" s="3"/>
      <c r="AN122" s="3"/>
      <c r="AO122" s="3"/>
      <c r="AP122" s="3"/>
      <c r="AQ122" s="35">
        <v>7</v>
      </c>
      <c r="AR122" s="3">
        <v>136</v>
      </c>
      <c r="AS122" s="36">
        <v>0.05</v>
      </c>
    </row>
    <row r="123" spans="1:46" s="6" customFormat="1" x14ac:dyDescent="0.2">
      <c r="A123" s="125"/>
      <c r="B123" s="106" t="s">
        <v>15</v>
      </c>
      <c r="C123" s="34" t="s">
        <v>64</v>
      </c>
      <c r="D123" s="38"/>
      <c r="E123" s="24"/>
      <c r="F123" s="82"/>
      <c r="G123" s="82"/>
      <c r="H123" s="66"/>
      <c r="I123" s="88">
        <v>1</v>
      </c>
      <c r="J123" s="24"/>
      <c r="K123" s="24"/>
      <c r="L123" s="24"/>
      <c r="M123" s="24"/>
      <c r="N123" s="24"/>
      <c r="O123" s="71">
        <v>1</v>
      </c>
      <c r="P123" s="24"/>
      <c r="Q123" s="24"/>
      <c r="R123" s="4"/>
      <c r="S123" s="71">
        <v>1</v>
      </c>
      <c r="T123" s="4"/>
      <c r="U123" s="24"/>
      <c r="V123" s="4"/>
      <c r="W123" s="4"/>
      <c r="X123" s="24"/>
      <c r="Y123" s="4"/>
      <c r="Z123" s="4"/>
      <c r="AA123" s="4"/>
      <c r="AB123" s="4"/>
      <c r="AC123" s="71">
        <v>1</v>
      </c>
      <c r="AD123" s="70">
        <v>1</v>
      </c>
      <c r="AE123" s="24"/>
      <c r="AF123" s="24"/>
      <c r="AG123" s="24"/>
      <c r="AH123" s="77"/>
      <c r="AI123" s="76">
        <v>1</v>
      </c>
      <c r="AJ123" s="78"/>
      <c r="AK123" s="70">
        <v>1</v>
      </c>
      <c r="AL123" s="4"/>
      <c r="AM123" s="3"/>
      <c r="AN123" s="3"/>
      <c r="AO123" s="3"/>
      <c r="AP123" s="3"/>
      <c r="AQ123" s="35">
        <f>COUNTA(E123:AP123)</f>
        <v>7</v>
      </c>
      <c r="AR123" s="3">
        <f t="shared" ref="AR123:AR125" si="16">34*4</f>
        <v>136</v>
      </c>
      <c r="AS123" s="36">
        <f t="shared" si="14"/>
        <v>5.1470588235294115E-2</v>
      </c>
    </row>
    <row r="124" spans="1:46" s="6" customFormat="1" x14ac:dyDescent="0.2">
      <c r="A124" s="125"/>
      <c r="B124" s="118"/>
      <c r="C124" s="34" t="s">
        <v>65</v>
      </c>
      <c r="D124" s="38"/>
      <c r="E124" s="24"/>
      <c r="F124" s="24"/>
      <c r="G124" s="24"/>
      <c r="H124" s="4"/>
      <c r="I124" s="76">
        <v>1</v>
      </c>
      <c r="J124" s="24"/>
      <c r="K124" s="24"/>
      <c r="L124" s="24"/>
      <c r="M124" s="24"/>
      <c r="N124" s="24"/>
      <c r="O124" s="71">
        <v>1</v>
      </c>
      <c r="P124" s="24"/>
      <c r="Q124" s="24"/>
      <c r="R124" s="4"/>
      <c r="S124" s="71">
        <v>1</v>
      </c>
      <c r="T124" s="4"/>
      <c r="U124" s="24"/>
      <c r="V124" s="4"/>
      <c r="W124" s="4"/>
      <c r="X124" s="24"/>
      <c r="Y124" s="4"/>
      <c r="Z124" s="4"/>
      <c r="AA124" s="4"/>
      <c r="AB124" s="4"/>
      <c r="AC124" s="71">
        <v>1</v>
      </c>
      <c r="AD124" s="70">
        <v>1</v>
      </c>
      <c r="AE124" s="24"/>
      <c r="AF124" s="24"/>
      <c r="AG124" s="24"/>
      <c r="AH124" s="77"/>
      <c r="AI124" s="76">
        <v>1</v>
      </c>
      <c r="AJ124" s="78"/>
      <c r="AK124" s="70">
        <v>1</v>
      </c>
      <c r="AL124" s="4"/>
      <c r="AM124" s="3"/>
      <c r="AN124" s="3"/>
      <c r="AO124" s="3"/>
      <c r="AP124" s="3"/>
      <c r="AQ124" s="35">
        <v>7</v>
      </c>
      <c r="AR124" s="3">
        <v>136</v>
      </c>
      <c r="AS124" s="36">
        <v>0.05</v>
      </c>
    </row>
    <row r="125" spans="1:46" ht="12.75" customHeight="1" x14ac:dyDescent="0.2">
      <c r="A125" s="125"/>
      <c r="B125" s="118"/>
      <c r="C125" s="34" t="s">
        <v>66</v>
      </c>
      <c r="D125" s="38"/>
      <c r="E125" s="24"/>
      <c r="F125" s="4"/>
      <c r="G125" s="4"/>
      <c r="H125" s="3"/>
      <c r="I125" s="71">
        <v>1</v>
      </c>
      <c r="J125" s="4"/>
      <c r="K125" s="4"/>
      <c r="L125" s="4"/>
      <c r="M125" s="24"/>
      <c r="N125" s="4"/>
      <c r="O125" s="71">
        <v>1</v>
      </c>
      <c r="P125" s="4"/>
      <c r="Q125" s="24"/>
      <c r="R125" s="4"/>
      <c r="S125" s="71">
        <v>1</v>
      </c>
      <c r="T125" s="4"/>
      <c r="U125" s="24"/>
      <c r="V125" s="4"/>
      <c r="W125" s="4"/>
      <c r="X125" s="24"/>
      <c r="Y125" s="4"/>
      <c r="Z125" s="4"/>
      <c r="AA125" s="4"/>
      <c r="AB125" s="4"/>
      <c r="AC125" s="71">
        <v>1</v>
      </c>
      <c r="AD125" s="70">
        <v>1</v>
      </c>
      <c r="AE125" s="24"/>
      <c r="AF125" s="24"/>
      <c r="AG125" s="24"/>
      <c r="AH125" s="78"/>
      <c r="AI125" s="76">
        <v>1</v>
      </c>
      <c r="AJ125" s="78"/>
      <c r="AK125" s="70">
        <v>1</v>
      </c>
      <c r="AL125" s="4"/>
      <c r="AM125" s="3"/>
      <c r="AN125" s="3"/>
      <c r="AO125" s="3"/>
      <c r="AP125" s="3"/>
      <c r="AQ125" s="35">
        <f t="shared" ref="AQ125:AQ153" si="17">COUNTA(E125:AP125)</f>
        <v>7</v>
      </c>
      <c r="AR125" s="3">
        <f t="shared" si="16"/>
        <v>136</v>
      </c>
      <c r="AS125" s="36">
        <f t="shared" si="14"/>
        <v>5.1470588235294115E-2</v>
      </c>
    </row>
    <row r="126" spans="1:46" ht="12.75" customHeight="1" x14ac:dyDescent="0.2">
      <c r="A126" s="125"/>
      <c r="B126" s="118"/>
      <c r="C126" s="34" t="s">
        <v>99</v>
      </c>
      <c r="D126" s="38"/>
      <c r="E126" s="24"/>
      <c r="F126" s="4"/>
      <c r="G126" s="4"/>
      <c r="H126" s="3"/>
      <c r="I126" s="71">
        <v>1</v>
      </c>
      <c r="J126" s="4"/>
      <c r="K126" s="4"/>
      <c r="L126" s="4"/>
      <c r="M126" s="24"/>
      <c r="N126" s="4"/>
      <c r="O126" s="71">
        <v>1</v>
      </c>
      <c r="P126" s="4"/>
      <c r="Q126" s="24"/>
      <c r="R126" s="4"/>
      <c r="S126" s="71">
        <v>1</v>
      </c>
      <c r="T126" s="4"/>
      <c r="U126" s="24"/>
      <c r="V126" s="4"/>
      <c r="W126" s="4"/>
      <c r="X126" s="24"/>
      <c r="Y126" s="4"/>
      <c r="Z126" s="4"/>
      <c r="AA126" s="4"/>
      <c r="AB126" s="4"/>
      <c r="AC126" s="71">
        <v>1</v>
      </c>
      <c r="AD126" s="70">
        <v>1</v>
      </c>
      <c r="AE126" s="24"/>
      <c r="AF126" s="24"/>
      <c r="AG126" s="24"/>
      <c r="AH126" s="78"/>
      <c r="AI126" s="76">
        <v>1</v>
      </c>
      <c r="AJ126" s="78"/>
      <c r="AK126" s="70">
        <v>1</v>
      </c>
      <c r="AL126" s="4"/>
      <c r="AM126" s="3"/>
      <c r="AN126" s="3"/>
      <c r="AO126" s="3"/>
      <c r="AP126" s="3"/>
      <c r="AQ126" s="35">
        <v>7</v>
      </c>
      <c r="AR126" s="3">
        <v>136</v>
      </c>
      <c r="AS126" s="36">
        <v>0.05</v>
      </c>
    </row>
    <row r="127" spans="1:46" ht="12.75" customHeight="1" x14ac:dyDescent="0.2">
      <c r="A127" s="125"/>
      <c r="B127" s="118"/>
      <c r="C127" s="34" t="s">
        <v>100</v>
      </c>
      <c r="D127" s="38"/>
      <c r="E127" s="24"/>
      <c r="F127" s="4"/>
      <c r="G127" s="4"/>
      <c r="H127" s="3"/>
      <c r="I127" s="71">
        <v>1</v>
      </c>
      <c r="J127" s="4"/>
      <c r="K127" s="4"/>
      <c r="L127" s="4"/>
      <c r="M127" s="24"/>
      <c r="N127" s="4"/>
      <c r="O127" s="71">
        <v>1</v>
      </c>
      <c r="P127" s="4"/>
      <c r="Q127" s="24"/>
      <c r="R127" s="4"/>
      <c r="S127" s="71">
        <v>1</v>
      </c>
      <c r="T127" s="4"/>
      <c r="U127" s="24"/>
      <c r="V127" s="4"/>
      <c r="W127" s="4"/>
      <c r="X127" s="24"/>
      <c r="Y127" s="4"/>
      <c r="Z127" s="4"/>
      <c r="AA127" s="4"/>
      <c r="AB127" s="4"/>
      <c r="AC127" s="71">
        <v>1</v>
      </c>
      <c r="AD127" s="70">
        <v>1</v>
      </c>
      <c r="AE127" s="24"/>
      <c r="AF127" s="24"/>
      <c r="AG127" s="24"/>
      <c r="AH127" s="78"/>
      <c r="AI127" s="76">
        <v>1</v>
      </c>
      <c r="AJ127" s="78"/>
      <c r="AK127" s="70">
        <v>1</v>
      </c>
      <c r="AL127" s="4"/>
      <c r="AM127" s="3"/>
      <c r="AN127" s="3"/>
      <c r="AO127" s="3"/>
      <c r="AP127" s="3"/>
      <c r="AQ127" s="35">
        <v>7</v>
      </c>
      <c r="AR127" s="3">
        <v>136</v>
      </c>
      <c r="AS127" s="36">
        <v>0.05</v>
      </c>
    </row>
    <row r="128" spans="1:46" ht="12.75" customHeight="1" x14ac:dyDescent="0.2">
      <c r="A128" s="125"/>
      <c r="B128" s="106" t="s">
        <v>16</v>
      </c>
      <c r="C128" s="34" t="s">
        <v>64</v>
      </c>
      <c r="D128" s="38"/>
      <c r="E128" s="24"/>
      <c r="F128" s="79"/>
      <c r="G128" s="4"/>
      <c r="H128" s="4"/>
      <c r="I128" s="24"/>
      <c r="J128" s="4"/>
      <c r="K128" s="4"/>
      <c r="L128" s="71">
        <v>1</v>
      </c>
      <c r="M128" s="24"/>
      <c r="N128" s="4"/>
      <c r="O128" s="71">
        <v>1</v>
      </c>
      <c r="P128" s="4"/>
      <c r="Q128" s="4"/>
      <c r="R128" s="4"/>
      <c r="S128" s="4"/>
      <c r="T128" s="71">
        <v>1</v>
      </c>
      <c r="U128" s="24"/>
      <c r="V128" s="4"/>
      <c r="W128" s="4"/>
      <c r="X128" s="24"/>
      <c r="Y128" s="71">
        <v>1</v>
      </c>
      <c r="Z128" s="4"/>
      <c r="AA128" s="4"/>
      <c r="AB128" s="4"/>
      <c r="AC128" s="4"/>
      <c r="AD128" s="4"/>
      <c r="AE128" s="24"/>
      <c r="AF128" s="24"/>
      <c r="AG128" s="3"/>
      <c r="AH128" s="3"/>
      <c r="AI128" s="3"/>
      <c r="AJ128" s="3"/>
      <c r="AK128" s="4"/>
      <c r="AL128" s="84">
        <v>1</v>
      </c>
      <c r="AM128" s="3"/>
      <c r="AN128" s="3"/>
      <c r="AO128" s="3"/>
      <c r="AP128" s="3"/>
      <c r="AQ128" s="35">
        <f t="shared" si="17"/>
        <v>5</v>
      </c>
      <c r="AR128" s="3">
        <f>34*2</f>
        <v>68</v>
      </c>
      <c r="AS128" s="36">
        <f t="shared" si="14"/>
        <v>7.3529411764705885E-2</v>
      </c>
    </row>
    <row r="129" spans="1:45" ht="12.75" customHeight="1" x14ac:dyDescent="0.2">
      <c r="A129" s="125"/>
      <c r="B129" s="118"/>
      <c r="C129" s="34" t="s">
        <v>65</v>
      </c>
      <c r="D129" s="38"/>
      <c r="E129" s="24"/>
      <c r="F129" s="79"/>
      <c r="G129" s="4"/>
      <c r="H129" s="4"/>
      <c r="I129" s="24"/>
      <c r="J129" s="4"/>
      <c r="K129" s="4"/>
      <c r="L129" s="71">
        <v>1</v>
      </c>
      <c r="M129" s="24"/>
      <c r="N129" s="4"/>
      <c r="O129" s="71">
        <v>1</v>
      </c>
      <c r="P129" s="4"/>
      <c r="Q129" s="4"/>
      <c r="R129" s="4"/>
      <c r="S129" s="4"/>
      <c r="T129" s="71">
        <v>1</v>
      </c>
      <c r="U129" s="24"/>
      <c r="V129" s="4"/>
      <c r="W129" s="4"/>
      <c r="X129" s="24"/>
      <c r="Y129" s="71">
        <v>1</v>
      </c>
      <c r="Z129" s="4"/>
      <c r="AA129" s="4"/>
      <c r="AB129" s="4"/>
      <c r="AC129" s="4"/>
      <c r="AD129" s="4"/>
      <c r="AE129" s="24"/>
      <c r="AF129" s="24"/>
      <c r="AG129" s="3"/>
      <c r="AH129" s="3"/>
      <c r="AI129" s="3"/>
      <c r="AJ129" s="3"/>
      <c r="AK129" s="4"/>
      <c r="AL129" s="84">
        <v>1</v>
      </c>
      <c r="AM129" s="3"/>
      <c r="AN129" s="3"/>
      <c r="AO129" s="3"/>
      <c r="AP129" s="3"/>
      <c r="AQ129" s="35">
        <v>5</v>
      </c>
      <c r="AR129" s="3">
        <v>68</v>
      </c>
      <c r="AS129" s="36">
        <v>7.0000000000000007E-2</v>
      </c>
    </row>
    <row r="130" spans="1:45" ht="12.75" customHeight="1" x14ac:dyDescent="0.2">
      <c r="A130" s="125"/>
      <c r="B130" s="118"/>
      <c r="C130" s="34" t="s">
        <v>66</v>
      </c>
      <c r="D130" s="38"/>
      <c r="E130" s="24"/>
      <c r="F130" s="79"/>
      <c r="G130" s="4"/>
      <c r="H130" s="4"/>
      <c r="I130" s="24"/>
      <c r="J130" s="4"/>
      <c r="K130" s="4"/>
      <c r="L130" s="71">
        <v>1</v>
      </c>
      <c r="M130" s="24"/>
      <c r="N130" s="4"/>
      <c r="O130" s="71">
        <v>1</v>
      </c>
      <c r="P130" s="4"/>
      <c r="Q130" s="4"/>
      <c r="R130" s="4"/>
      <c r="S130" s="4"/>
      <c r="T130" s="71">
        <v>1</v>
      </c>
      <c r="U130" s="24"/>
      <c r="V130" s="4"/>
      <c r="W130" s="4"/>
      <c r="X130" s="24"/>
      <c r="Y130" s="71">
        <v>1</v>
      </c>
      <c r="Z130" s="4"/>
      <c r="AA130" s="4"/>
      <c r="AB130" s="4"/>
      <c r="AC130" s="4"/>
      <c r="AD130" s="4"/>
      <c r="AE130" s="24"/>
      <c r="AF130" s="24"/>
      <c r="AG130" s="3"/>
      <c r="AH130" s="3"/>
      <c r="AI130" s="3"/>
      <c r="AJ130" s="3"/>
      <c r="AK130" s="4"/>
      <c r="AL130" s="84">
        <v>1</v>
      </c>
      <c r="AM130" s="3"/>
      <c r="AN130" s="3"/>
      <c r="AO130" s="3"/>
      <c r="AP130" s="3"/>
      <c r="AQ130" s="35">
        <v>5</v>
      </c>
      <c r="AR130" s="3">
        <v>68</v>
      </c>
      <c r="AS130" s="36">
        <v>7.0000000000000007E-2</v>
      </c>
    </row>
    <row r="131" spans="1:45" ht="12.75" customHeight="1" x14ac:dyDescent="0.2">
      <c r="A131" s="125"/>
      <c r="B131" s="118"/>
      <c r="C131" s="34" t="s">
        <v>99</v>
      </c>
      <c r="D131" s="38"/>
      <c r="E131" s="24"/>
      <c r="F131" s="79"/>
      <c r="G131" s="4"/>
      <c r="H131" s="4"/>
      <c r="I131" s="24"/>
      <c r="J131" s="4"/>
      <c r="K131" s="4"/>
      <c r="L131" s="71">
        <v>1</v>
      </c>
      <c r="M131" s="24"/>
      <c r="N131" s="4"/>
      <c r="O131" s="71">
        <v>1</v>
      </c>
      <c r="P131" s="4"/>
      <c r="Q131" s="4"/>
      <c r="R131" s="4"/>
      <c r="S131" s="4"/>
      <c r="T131" s="71">
        <v>1</v>
      </c>
      <c r="U131" s="24"/>
      <c r="V131" s="4"/>
      <c r="W131" s="4"/>
      <c r="X131" s="24"/>
      <c r="Y131" s="71">
        <v>1</v>
      </c>
      <c r="Z131" s="4"/>
      <c r="AA131" s="4"/>
      <c r="AB131" s="4"/>
      <c r="AC131" s="4"/>
      <c r="AD131" s="4"/>
      <c r="AE131" s="24"/>
      <c r="AF131" s="24"/>
      <c r="AG131" s="3"/>
      <c r="AH131" s="3"/>
      <c r="AI131" s="3"/>
      <c r="AJ131" s="3"/>
      <c r="AK131" s="4"/>
      <c r="AL131" s="84">
        <v>1</v>
      </c>
      <c r="AM131" s="3"/>
      <c r="AN131" s="3"/>
      <c r="AO131" s="3"/>
      <c r="AP131" s="3"/>
      <c r="AQ131" s="35">
        <v>5</v>
      </c>
      <c r="AR131" s="3">
        <v>68</v>
      </c>
      <c r="AS131" s="36">
        <v>7.0000000000000007E-2</v>
      </c>
    </row>
    <row r="132" spans="1:45" ht="12.75" customHeight="1" x14ac:dyDescent="0.2">
      <c r="A132" s="125"/>
      <c r="B132" s="118"/>
      <c r="C132" s="34" t="s">
        <v>100</v>
      </c>
      <c r="D132" s="38"/>
      <c r="E132" s="24"/>
      <c r="F132" s="79"/>
      <c r="G132" s="4"/>
      <c r="H132" s="4"/>
      <c r="I132" s="24"/>
      <c r="J132" s="4"/>
      <c r="K132" s="4"/>
      <c r="L132" s="71">
        <v>1</v>
      </c>
      <c r="M132" s="24"/>
      <c r="N132" s="4"/>
      <c r="O132" s="71">
        <v>1</v>
      </c>
      <c r="P132" s="4"/>
      <c r="Q132" s="4"/>
      <c r="R132" s="4"/>
      <c r="S132" s="4"/>
      <c r="T132" s="71">
        <v>1</v>
      </c>
      <c r="U132" s="24"/>
      <c r="V132" s="4"/>
      <c r="W132" s="4"/>
      <c r="X132" s="24"/>
      <c r="Y132" s="71">
        <v>1</v>
      </c>
      <c r="Z132" s="4"/>
      <c r="AA132" s="4"/>
      <c r="AB132" s="4"/>
      <c r="AC132" s="4"/>
      <c r="AD132" s="4"/>
      <c r="AE132" s="24"/>
      <c r="AF132" s="24"/>
      <c r="AG132" s="3"/>
      <c r="AH132" s="3"/>
      <c r="AI132" s="3"/>
      <c r="AJ132" s="3"/>
      <c r="AK132" s="4"/>
      <c r="AL132" s="84">
        <v>1</v>
      </c>
      <c r="AM132" s="3"/>
      <c r="AN132" s="3"/>
      <c r="AO132" s="3"/>
      <c r="AP132" s="3"/>
      <c r="AQ132" s="35">
        <v>5</v>
      </c>
      <c r="AR132" s="3">
        <v>68</v>
      </c>
      <c r="AS132" s="36">
        <v>7.0000000000000007E-2</v>
      </c>
    </row>
    <row r="133" spans="1:45" ht="12.75" customHeight="1" x14ac:dyDescent="0.2">
      <c r="A133" s="125"/>
      <c r="B133" s="144" t="s">
        <v>104</v>
      </c>
      <c r="C133" s="34" t="s">
        <v>64</v>
      </c>
      <c r="D133" s="38"/>
      <c r="E133" s="24"/>
      <c r="F133" s="4"/>
      <c r="G133" s="4"/>
      <c r="H133" s="4"/>
      <c r="I133" s="24"/>
      <c r="J133" s="4"/>
      <c r="K133" s="4"/>
      <c r="L133" s="88">
        <v>1</v>
      </c>
      <c r="M133" s="24"/>
      <c r="N133" s="4"/>
      <c r="O133" s="4"/>
      <c r="P133" s="4"/>
      <c r="Q133" s="24"/>
      <c r="R133" s="4"/>
      <c r="S133" s="4"/>
      <c r="T133" s="4"/>
      <c r="U133" s="24"/>
      <c r="V133" s="4"/>
      <c r="W133" s="71">
        <v>1</v>
      </c>
      <c r="X133" s="24"/>
      <c r="Y133" s="4"/>
      <c r="Z133" s="4"/>
      <c r="AA133" s="4"/>
      <c r="AB133" s="24"/>
      <c r="AC133" s="4"/>
      <c r="AD133" s="3"/>
      <c r="AE133" s="24"/>
      <c r="AF133" s="24"/>
      <c r="AG133" s="71">
        <v>1</v>
      </c>
      <c r="AH133" s="4"/>
      <c r="AI133" s="3"/>
      <c r="AJ133" s="24"/>
      <c r="AK133" s="4"/>
      <c r="AL133" s="71">
        <v>1</v>
      </c>
      <c r="AM133" s="3"/>
      <c r="AN133" s="3"/>
      <c r="AO133" s="3"/>
      <c r="AP133" s="3"/>
      <c r="AQ133" s="35">
        <f t="shared" si="17"/>
        <v>4</v>
      </c>
      <c r="AR133" s="3">
        <f t="shared" ref="AR133" si="18">34*2</f>
        <v>68</v>
      </c>
      <c r="AS133" s="36">
        <f t="shared" si="14"/>
        <v>5.8823529411764705E-2</v>
      </c>
    </row>
    <row r="134" spans="1:45" ht="12.75" customHeight="1" x14ac:dyDescent="0.2">
      <c r="A134" s="125"/>
      <c r="B134" s="145"/>
      <c r="C134" s="34" t="s">
        <v>65</v>
      </c>
      <c r="D134" s="38"/>
      <c r="E134" s="24"/>
      <c r="F134" s="4"/>
      <c r="G134" s="4"/>
      <c r="H134" s="4"/>
      <c r="I134" s="24"/>
      <c r="J134" s="4"/>
      <c r="K134" s="4"/>
      <c r="L134" s="71">
        <v>1</v>
      </c>
      <c r="M134" s="24"/>
      <c r="N134" s="4"/>
      <c r="O134" s="4"/>
      <c r="P134" s="4"/>
      <c r="Q134" s="24"/>
      <c r="R134" s="4"/>
      <c r="S134" s="4"/>
      <c r="T134" s="4"/>
      <c r="U134" s="24"/>
      <c r="V134" s="4"/>
      <c r="W134" s="71">
        <v>1</v>
      </c>
      <c r="X134" s="24"/>
      <c r="Y134" s="4"/>
      <c r="Z134" s="4"/>
      <c r="AA134" s="4"/>
      <c r="AB134" s="24"/>
      <c r="AC134" s="4"/>
      <c r="AD134" s="3"/>
      <c r="AE134" s="24"/>
      <c r="AF134" s="24"/>
      <c r="AG134" s="71">
        <v>1</v>
      </c>
      <c r="AH134" s="4"/>
      <c r="AI134" s="3"/>
      <c r="AJ134" s="24"/>
      <c r="AK134" s="4"/>
      <c r="AL134" s="71">
        <v>1</v>
      </c>
      <c r="AM134" s="3"/>
      <c r="AN134" s="3"/>
      <c r="AO134" s="3"/>
      <c r="AP134" s="3"/>
      <c r="AQ134" s="35">
        <v>4</v>
      </c>
      <c r="AR134" s="3">
        <v>68</v>
      </c>
      <c r="AS134" s="36">
        <v>0.06</v>
      </c>
    </row>
    <row r="135" spans="1:45" ht="12.75" customHeight="1" x14ac:dyDescent="0.2">
      <c r="A135" s="125"/>
      <c r="B135" s="145"/>
      <c r="C135" s="34" t="s">
        <v>66</v>
      </c>
      <c r="D135" s="38"/>
      <c r="E135" s="24"/>
      <c r="F135" s="4"/>
      <c r="G135" s="4"/>
      <c r="H135" s="4"/>
      <c r="I135" s="24"/>
      <c r="J135" s="4"/>
      <c r="K135" s="4"/>
      <c r="L135" s="71">
        <v>1</v>
      </c>
      <c r="M135" s="24"/>
      <c r="N135" s="4"/>
      <c r="O135" s="4"/>
      <c r="P135" s="4"/>
      <c r="Q135" s="24"/>
      <c r="R135" s="4"/>
      <c r="S135" s="4"/>
      <c r="T135" s="4"/>
      <c r="U135" s="24"/>
      <c r="V135" s="4"/>
      <c r="W135" s="71">
        <v>1</v>
      </c>
      <c r="X135" s="24"/>
      <c r="Y135" s="4"/>
      <c r="Z135" s="4"/>
      <c r="AA135" s="4"/>
      <c r="AB135" s="24"/>
      <c r="AC135" s="4"/>
      <c r="AD135" s="3"/>
      <c r="AE135" s="24"/>
      <c r="AF135" s="24"/>
      <c r="AG135" s="71">
        <v>1</v>
      </c>
      <c r="AH135" s="4"/>
      <c r="AI135" s="3"/>
      <c r="AJ135" s="24"/>
      <c r="AK135" s="4"/>
      <c r="AL135" s="71">
        <v>1</v>
      </c>
      <c r="AM135" s="3"/>
      <c r="AN135" s="3"/>
      <c r="AO135" s="3"/>
      <c r="AP135" s="3"/>
      <c r="AQ135" s="35">
        <v>4</v>
      </c>
      <c r="AR135" s="3">
        <v>68</v>
      </c>
      <c r="AS135" s="36">
        <v>0.06</v>
      </c>
    </row>
    <row r="136" spans="1:45" ht="12.75" customHeight="1" x14ac:dyDescent="0.2">
      <c r="A136" s="125"/>
      <c r="B136" s="145"/>
      <c r="C136" s="34" t="s">
        <v>99</v>
      </c>
      <c r="D136" s="38"/>
      <c r="E136" s="24"/>
      <c r="F136" s="4"/>
      <c r="G136" s="4"/>
      <c r="H136" s="4"/>
      <c r="I136" s="24"/>
      <c r="J136" s="4"/>
      <c r="K136" s="4"/>
      <c r="L136" s="71">
        <v>1</v>
      </c>
      <c r="M136" s="24"/>
      <c r="N136" s="4"/>
      <c r="O136" s="4"/>
      <c r="P136" s="4"/>
      <c r="Q136" s="24"/>
      <c r="R136" s="4"/>
      <c r="S136" s="4"/>
      <c r="T136" s="4"/>
      <c r="U136" s="24"/>
      <c r="V136" s="4"/>
      <c r="W136" s="71">
        <v>1</v>
      </c>
      <c r="X136" s="24"/>
      <c r="Y136" s="4"/>
      <c r="Z136" s="4"/>
      <c r="AA136" s="4"/>
      <c r="AB136" s="24"/>
      <c r="AC136" s="4"/>
      <c r="AD136" s="3"/>
      <c r="AE136" s="24"/>
      <c r="AF136" s="24"/>
      <c r="AG136" s="71">
        <v>1</v>
      </c>
      <c r="AH136" s="4"/>
      <c r="AI136" s="3"/>
      <c r="AJ136" s="24"/>
      <c r="AK136" s="4"/>
      <c r="AL136" s="71">
        <v>1</v>
      </c>
      <c r="AM136" s="3"/>
      <c r="AN136" s="3"/>
      <c r="AO136" s="3"/>
      <c r="AP136" s="3"/>
      <c r="AQ136" s="35">
        <v>4</v>
      </c>
      <c r="AR136" s="3">
        <v>68</v>
      </c>
      <c r="AS136" s="36">
        <v>0.06</v>
      </c>
    </row>
    <row r="137" spans="1:45" ht="12.75" customHeight="1" x14ac:dyDescent="0.2">
      <c r="A137" s="125"/>
      <c r="B137" s="145"/>
      <c r="C137" s="34" t="s">
        <v>100</v>
      </c>
      <c r="D137" s="38"/>
      <c r="E137" s="24"/>
      <c r="F137" s="4"/>
      <c r="G137" s="4"/>
      <c r="H137" s="4"/>
      <c r="I137" s="24"/>
      <c r="J137" s="4"/>
      <c r="K137" s="4"/>
      <c r="L137" s="71">
        <v>1</v>
      </c>
      <c r="M137" s="24"/>
      <c r="N137" s="4"/>
      <c r="O137" s="4"/>
      <c r="P137" s="4"/>
      <c r="Q137" s="24"/>
      <c r="R137" s="4"/>
      <c r="S137" s="4"/>
      <c r="T137" s="4"/>
      <c r="U137" s="24"/>
      <c r="V137" s="4"/>
      <c r="W137" s="71">
        <v>1</v>
      </c>
      <c r="X137" s="24"/>
      <c r="Y137" s="4"/>
      <c r="Z137" s="4"/>
      <c r="AA137" s="4"/>
      <c r="AB137" s="24"/>
      <c r="AC137" s="4"/>
      <c r="AD137" s="3"/>
      <c r="AE137" s="24"/>
      <c r="AF137" s="24"/>
      <c r="AG137" s="71">
        <v>1</v>
      </c>
      <c r="AH137" s="4"/>
      <c r="AI137" s="3"/>
      <c r="AJ137" s="24"/>
      <c r="AK137" s="4"/>
      <c r="AL137" s="71">
        <v>1</v>
      </c>
      <c r="AM137" s="3"/>
      <c r="AN137" s="3"/>
      <c r="AO137" s="3"/>
      <c r="AP137" s="3"/>
      <c r="AQ137" s="35">
        <v>4</v>
      </c>
      <c r="AR137" s="3">
        <v>68</v>
      </c>
      <c r="AS137" s="36">
        <v>0.06</v>
      </c>
    </row>
    <row r="138" spans="1:45" ht="12.75" customHeight="1" x14ac:dyDescent="0.2">
      <c r="A138" s="125"/>
      <c r="B138" s="106" t="s">
        <v>37</v>
      </c>
      <c r="C138" s="34" t="s">
        <v>64</v>
      </c>
      <c r="D138" s="38"/>
      <c r="E138" s="24"/>
      <c r="F138" s="4"/>
      <c r="G138" s="4"/>
      <c r="H138" s="4"/>
      <c r="I138" s="24"/>
      <c r="J138" s="4"/>
      <c r="K138" s="4"/>
      <c r="L138" s="4"/>
      <c r="M138" s="24"/>
      <c r="N138" s="4"/>
      <c r="O138" s="4"/>
      <c r="P138" s="4"/>
      <c r="Q138" s="24"/>
      <c r="R138" s="4"/>
      <c r="S138" s="4"/>
      <c r="T138" s="4"/>
      <c r="U138" s="24"/>
      <c r="V138" s="4"/>
      <c r="W138" s="4"/>
      <c r="X138" s="24"/>
      <c r="Y138" s="4"/>
      <c r="Z138" s="4"/>
      <c r="AA138" s="3"/>
      <c r="AB138" s="24"/>
      <c r="AC138" s="4"/>
      <c r="AD138" s="4"/>
      <c r="AE138" s="24"/>
      <c r="AF138" s="24"/>
      <c r="AG138" s="80"/>
      <c r="AH138" s="4"/>
      <c r="AI138" s="4"/>
      <c r="AJ138" s="3"/>
      <c r="AK138" s="4"/>
      <c r="AL138" s="71">
        <v>1</v>
      </c>
      <c r="AM138" s="3"/>
      <c r="AN138" s="3"/>
      <c r="AO138" s="3"/>
      <c r="AP138" s="3"/>
      <c r="AQ138" s="35">
        <f t="shared" si="17"/>
        <v>1</v>
      </c>
      <c r="AR138" s="3">
        <f>34*1</f>
        <v>34</v>
      </c>
      <c r="AS138" s="36">
        <f t="shared" si="14"/>
        <v>2.9411764705882353E-2</v>
      </c>
    </row>
    <row r="139" spans="1:45" ht="12.75" customHeight="1" x14ac:dyDescent="0.2">
      <c r="A139" s="125"/>
      <c r="B139" s="118"/>
      <c r="C139" s="34" t="s">
        <v>65</v>
      </c>
      <c r="D139" s="38"/>
      <c r="E139" s="24"/>
      <c r="F139" s="4"/>
      <c r="G139" s="4"/>
      <c r="H139" s="4"/>
      <c r="I139" s="24"/>
      <c r="J139" s="4"/>
      <c r="K139" s="4"/>
      <c r="L139" s="4"/>
      <c r="M139" s="24"/>
      <c r="N139" s="4"/>
      <c r="O139" s="4"/>
      <c r="P139" s="4"/>
      <c r="Q139" s="24"/>
      <c r="R139" s="4"/>
      <c r="S139" s="4"/>
      <c r="T139" s="4"/>
      <c r="U139" s="24"/>
      <c r="V139" s="4"/>
      <c r="W139" s="4"/>
      <c r="X139" s="24"/>
      <c r="Y139" s="4"/>
      <c r="Z139" s="4"/>
      <c r="AA139" s="3"/>
      <c r="AB139" s="24"/>
      <c r="AC139" s="4"/>
      <c r="AD139" s="4"/>
      <c r="AE139" s="24"/>
      <c r="AF139" s="24"/>
      <c r="AG139" s="80"/>
      <c r="AH139" s="4"/>
      <c r="AI139" s="4"/>
      <c r="AJ139" s="3"/>
      <c r="AK139" s="4"/>
      <c r="AL139" s="71">
        <v>1</v>
      </c>
      <c r="AM139" s="3"/>
      <c r="AN139" s="3"/>
      <c r="AO139" s="3"/>
      <c r="AP139" s="3"/>
      <c r="AQ139" s="35">
        <v>1</v>
      </c>
      <c r="AR139" s="3">
        <v>34</v>
      </c>
      <c r="AS139" s="36">
        <v>0.03</v>
      </c>
    </row>
    <row r="140" spans="1:45" ht="12.75" customHeight="1" x14ac:dyDescent="0.2">
      <c r="A140" s="125"/>
      <c r="B140" s="118"/>
      <c r="C140" s="34" t="s">
        <v>66</v>
      </c>
      <c r="D140" s="38"/>
      <c r="E140" s="24"/>
      <c r="F140" s="4"/>
      <c r="G140" s="4"/>
      <c r="H140" s="4"/>
      <c r="I140" s="24"/>
      <c r="J140" s="4"/>
      <c r="K140" s="4"/>
      <c r="L140" s="4"/>
      <c r="M140" s="24"/>
      <c r="N140" s="4"/>
      <c r="O140" s="4"/>
      <c r="P140" s="4"/>
      <c r="Q140" s="24"/>
      <c r="R140" s="4"/>
      <c r="S140" s="4"/>
      <c r="T140" s="4"/>
      <c r="U140" s="24"/>
      <c r="V140" s="4"/>
      <c r="W140" s="4"/>
      <c r="X140" s="24"/>
      <c r="Y140" s="4"/>
      <c r="Z140" s="4"/>
      <c r="AA140" s="3"/>
      <c r="AB140" s="24"/>
      <c r="AC140" s="4"/>
      <c r="AD140" s="4"/>
      <c r="AE140" s="24"/>
      <c r="AF140" s="24"/>
      <c r="AG140" s="80"/>
      <c r="AH140" s="4"/>
      <c r="AI140" s="4"/>
      <c r="AJ140" s="3"/>
      <c r="AK140" s="4"/>
      <c r="AL140" s="71">
        <v>1</v>
      </c>
      <c r="AM140" s="3"/>
      <c r="AN140" s="3"/>
      <c r="AO140" s="3"/>
      <c r="AP140" s="3"/>
      <c r="AQ140" s="35">
        <v>1</v>
      </c>
      <c r="AR140" s="3">
        <v>34</v>
      </c>
      <c r="AS140" s="36">
        <v>0.03</v>
      </c>
    </row>
    <row r="141" spans="1:45" ht="12.75" customHeight="1" x14ac:dyDescent="0.2">
      <c r="A141" s="125"/>
      <c r="B141" s="118"/>
      <c r="C141" s="34" t="s">
        <v>99</v>
      </c>
      <c r="D141" s="38"/>
      <c r="E141" s="24"/>
      <c r="F141" s="4"/>
      <c r="G141" s="4"/>
      <c r="H141" s="4"/>
      <c r="I141" s="24"/>
      <c r="J141" s="4"/>
      <c r="K141" s="4"/>
      <c r="L141" s="4"/>
      <c r="M141" s="24"/>
      <c r="N141" s="4"/>
      <c r="O141" s="4"/>
      <c r="P141" s="4"/>
      <c r="Q141" s="24"/>
      <c r="R141" s="4"/>
      <c r="S141" s="4"/>
      <c r="T141" s="4"/>
      <c r="U141" s="24"/>
      <c r="V141" s="4"/>
      <c r="W141" s="4"/>
      <c r="X141" s="24"/>
      <c r="Y141" s="4"/>
      <c r="Z141" s="4"/>
      <c r="AA141" s="3"/>
      <c r="AB141" s="24"/>
      <c r="AC141" s="4"/>
      <c r="AD141" s="4"/>
      <c r="AE141" s="24"/>
      <c r="AF141" s="24"/>
      <c r="AG141" s="80"/>
      <c r="AH141" s="4"/>
      <c r="AI141" s="4"/>
      <c r="AJ141" s="3"/>
      <c r="AK141" s="4"/>
      <c r="AL141" s="71">
        <v>1</v>
      </c>
      <c r="AM141" s="3"/>
      <c r="AN141" s="3"/>
      <c r="AO141" s="3"/>
      <c r="AP141" s="3"/>
      <c r="AQ141" s="35">
        <v>1</v>
      </c>
      <c r="AR141" s="3">
        <v>34</v>
      </c>
      <c r="AS141" s="36">
        <v>0.03</v>
      </c>
    </row>
    <row r="142" spans="1:45" ht="12.75" customHeight="1" x14ac:dyDescent="0.2">
      <c r="A142" s="125"/>
      <c r="B142" s="118"/>
      <c r="C142" s="22" t="s">
        <v>100</v>
      </c>
      <c r="D142" s="2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71">
        <v>1</v>
      </c>
      <c r="AM142" s="3"/>
      <c r="AN142" s="3"/>
      <c r="AO142" s="3"/>
      <c r="AP142" s="3"/>
      <c r="AQ142" s="35">
        <f t="shared" si="17"/>
        <v>1</v>
      </c>
      <c r="AR142" s="3">
        <f t="shared" ref="AR142:AR148" si="19">34*1</f>
        <v>34</v>
      </c>
      <c r="AS142" s="36">
        <v>0.03</v>
      </c>
    </row>
    <row r="143" spans="1:45" ht="12.75" customHeight="1" x14ac:dyDescent="0.2">
      <c r="A143" s="125"/>
      <c r="B143" s="106" t="s">
        <v>38</v>
      </c>
      <c r="C143" s="34" t="s">
        <v>64</v>
      </c>
      <c r="D143" s="37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35">
        <f t="shared" si="17"/>
        <v>0</v>
      </c>
      <c r="AR143" s="3">
        <f t="shared" si="19"/>
        <v>34</v>
      </c>
      <c r="AS143" s="36">
        <f t="shared" si="14"/>
        <v>0</v>
      </c>
    </row>
    <row r="144" spans="1:45" ht="12.75" customHeight="1" x14ac:dyDescent="0.2">
      <c r="A144" s="125"/>
      <c r="B144" s="118"/>
      <c r="C144" s="34" t="s">
        <v>65</v>
      </c>
      <c r="D144" s="37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35">
        <v>0</v>
      </c>
      <c r="AR144" s="3">
        <v>34</v>
      </c>
      <c r="AS144" s="36">
        <v>0</v>
      </c>
    </row>
    <row r="145" spans="1:45" ht="12.75" customHeight="1" x14ac:dyDescent="0.2">
      <c r="A145" s="125"/>
      <c r="B145" s="118"/>
      <c r="C145" s="34" t="s">
        <v>66</v>
      </c>
      <c r="D145" s="37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35">
        <v>0</v>
      </c>
      <c r="AR145" s="3">
        <v>34</v>
      </c>
      <c r="AS145" s="36">
        <v>0</v>
      </c>
    </row>
    <row r="146" spans="1:45" ht="12.75" customHeight="1" x14ac:dyDescent="0.2">
      <c r="A146" s="125"/>
      <c r="B146" s="118"/>
      <c r="C146" s="34" t="s">
        <v>99</v>
      </c>
      <c r="D146" s="37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35">
        <v>0</v>
      </c>
      <c r="AR146" s="3">
        <v>34</v>
      </c>
      <c r="AS146" s="36">
        <v>0</v>
      </c>
    </row>
    <row r="147" spans="1:45" ht="12.75" customHeight="1" x14ac:dyDescent="0.2">
      <c r="A147" s="125"/>
      <c r="B147" s="118"/>
      <c r="C147" s="34" t="s">
        <v>100</v>
      </c>
      <c r="D147" s="37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35">
        <v>0</v>
      </c>
      <c r="AR147" s="3">
        <v>34</v>
      </c>
      <c r="AS147" s="36">
        <v>0</v>
      </c>
    </row>
    <row r="148" spans="1:45" s="2" customFormat="1" ht="15" customHeight="1" x14ac:dyDescent="0.2">
      <c r="A148" s="125"/>
      <c r="B148" s="106" t="s">
        <v>39</v>
      </c>
      <c r="C148" s="34" t="s">
        <v>64</v>
      </c>
      <c r="D148" s="38"/>
      <c r="E148" s="24"/>
      <c r="F148" s="24"/>
      <c r="G148" s="24"/>
      <c r="H148" s="4"/>
      <c r="I148" s="3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70">
        <v>1</v>
      </c>
      <c r="AM148" s="3"/>
      <c r="AN148" s="3"/>
      <c r="AO148" s="3"/>
      <c r="AP148" s="3"/>
      <c r="AQ148" s="35">
        <f t="shared" si="17"/>
        <v>1</v>
      </c>
      <c r="AR148" s="3">
        <f t="shared" si="19"/>
        <v>34</v>
      </c>
      <c r="AS148" s="36">
        <f t="shared" si="14"/>
        <v>2.9411764705882353E-2</v>
      </c>
    </row>
    <row r="149" spans="1:45" s="2" customFormat="1" ht="15" customHeight="1" x14ac:dyDescent="0.2">
      <c r="A149" s="125"/>
      <c r="B149" s="118"/>
      <c r="C149" s="34" t="s">
        <v>65</v>
      </c>
      <c r="D149" s="38"/>
      <c r="E149" s="24"/>
      <c r="F149" s="24"/>
      <c r="G149" s="24"/>
      <c r="H149" s="4"/>
      <c r="I149" s="3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70">
        <v>1</v>
      </c>
      <c r="AM149" s="3"/>
      <c r="AN149" s="3"/>
      <c r="AO149" s="3"/>
      <c r="AP149" s="3"/>
      <c r="AQ149" s="35">
        <v>1</v>
      </c>
      <c r="AR149" s="3">
        <v>34</v>
      </c>
      <c r="AS149" s="36">
        <v>0.03</v>
      </c>
    </row>
    <row r="150" spans="1:45" s="2" customFormat="1" ht="15" customHeight="1" x14ac:dyDescent="0.2">
      <c r="A150" s="125"/>
      <c r="B150" s="118"/>
      <c r="C150" s="34" t="s">
        <v>66</v>
      </c>
      <c r="D150" s="38"/>
      <c r="E150" s="24"/>
      <c r="F150" s="24"/>
      <c r="G150" s="24"/>
      <c r="H150" s="4"/>
      <c r="I150" s="3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70">
        <v>1</v>
      </c>
      <c r="AM150" s="3"/>
      <c r="AN150" s="3"/>
      <c r="AO150" s="3"/>
      <c r="AP150" s="3"/>
      <c r="AQ150" s="35">
        <v>1</v>
      </c>
      <c r="AR150" s="3">
        <v>34</v>
      </c>
      <c r="AS150" s="36">
        <v>0.03</v>
      </c>
    </row>
    <row r="151" spans="1:45" s="2" customFormat="1" ht="15" customHeight="1" x14ac:dyDescent="0.2">
      <c r="A151" s="125"/>
      <c r="B151" s="118"/>
      <c r="C151" s="34" t="s">
        <v>99</v>
      </c>
      <c r="D151" s="38"/>
      <c r="E151" s="24"/>
      <c r="F151" s="24"/>
      <c r="G151" s="24"/>
      <c r="H151" s="4"/>
      <c r="I151" s="3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70">
        <v>1</v>
      </c>
      <c r="AM151" s="3"/>
      <c r="AN151" s="3"/>
      <c r="AO151" s="3"/>
      <c r="AP151" s="3"/>
      <c r="AQ151" s="35">
        <v>1</v>
      </c>
      <c r="AR151" s="3">
        <v>34</v>
      </c>
      <c r="AS151" s="36">
        <v>0.03</v>
      </c>
    </row>
    <row r="152" spans="1:45" s="2" customFormat="1" ht="15" customHeight="1" x14ac:dyDescent="0.2">
      <c r="A152" s="125"/>
      <c r="B152" s="118"/>
      <c r="C152" s="34" t="s">
        <v>100</v>
      </c>
      <c r="D152" s="38"/>
      <c r="E152" s="24"/>
      <c r="F152" s="24"/>
      <c r="G152" s="24"/>
      <c r="H152" s="4"/>
      <c r="I152" s="3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71">
        <v>1</v>
      </c>
      <c r="AM152" s="3"/>
      <c r="AN152" s="3"/>
      <c r="AO152" s="3"/>
      <c r="AP152" s="3"/>
      <c r="AQ152" s="35">
        <v>1</v>
      </c>
      <c r="AR152" s="3">
        <v>34</v>
      </c>
      <c r="AS152" s="36">
        <v>0.03</v>
      </c>
    </row>
    <row r="153" spans="1:45" s="6" customFormat="1" ht="15" customHeight="1" x14ac:dyDescent="0.2">
      <c r="A153" s="125"/>
      <c r="B153" s="108" t="s">
        <v>59</v>
      </c>
      <c r="C153" s="34" t="s">
        <v>64</v>
      </c>
      <c r="D153" s="38"/>
      <c r="E153" s="24"/>
      <c r="F153" s="4"/>
      <c r="G153" s="4"/>
      <c r="H153" s="3"/>
      <c r="I153" s="4"/>
      <c r="J153" s="4"/>
      <c r="K153" s="4"/>
      <c r="L153" s="4"/>
      <c r="M153" s="24"/>
      <c r="N153" s="4"/>
      <c r="O153" s="4"/>
      <c r="P153" s="4"/>
      <c r="Q153" s="24"/>
      <c r="R153" s="4"/>
      <c r="S153" s="4"/>
      <c r="T153" s="4"/>
      <c r="U153" s="24"/>
      <c r="V153" s="4"/>
      <c r="W153" s="4"/>
      <c r="X153" s="24"/>
      <c r="Y153" s="4"/>
      <c r="Z153" s="4"/>
      <c r="AA153" s="4"/>
      <c r="AB153" s="3"/>
      <c r="AC153" s="3"/>
      <c r="AD153" s="3"/>
      <c r="AE153" s="24"/>
      <c r="AF153" s="24"/>
      <c r="AG153" s="4"/>
      <c r="AH153" s="4"/>
      <c r="AI153" s="4"/>
      <c r="AJ153" s="24"/>
      <c r="AK153" s="4"/>
      <c r="AL153" s="4"/>
      <c r="AM153" s="3"/>
      <c r="AN153" s="3"/>
      <c r="AO153" s="3"/>
      <c r="AP153" s="3"/>
      <c r="AQ153" s="35">
        <f t="shared" si="17"/>
        <v>0</v>
      </c>
      <c r="AR153" s="3">
        <f>34*2</f>
        <v>68</v>
      </c>
      <c r="AS153" s="36">
        <f t="shared" si="14"/>
        <v>0</v>
      </c>
    </row>
    <row r="154" spans="1:45" s="6" customFormat="1" ht="15" customHeight="1" x14ac:dyDescent="0.2">
      <c r="A154" s="125"/>
      <c r="B154" s="108"/>
      <c r="C154" s="34" t="s">
        <v>65</v>
      </c>
      <c r="D154" s="38"/>
      <c r="E154" s="24"/>
      <c r="F154" s="4"/>
      <c r="G154" s="4"/>
      <c r="H154" s="3"/>
      <c r="I154" s="4"/>
      <c r="J154" s="4"/>
      <c r="K154" s="4"/>
      <c r="L154" s="4"/>
      <c r="M154" s="24"/>
      <c r="N154" s="4"/>
      <c r="O154" s="4"/>
      <c r="P154" s="4"/>
      <c r="Q154" s="24"/>
      <c r="R154" s="4"/>
      <c r="S154" s="4"/>
      <c r="T154" s="4"/>
      <c r="U154" s="24"/>
      <c r="V154" s="4"/>
      <c r="W154" s="4"/>
      <c r="X154" s="24"/>
      <c r="Y154" s="4"/>
      <c r="Z154" s="4"/>
      <c r="AA154" s="4"/>
      <c r="AB154" s="3"/>
      <c r="AC154" s="3"/>
      <c r="AD154" s="3"/>
      <c r="AE154" s="24"/>
      <c r="AF154" s="24"/>
      <c r="AG154" s="4"/>
      <c r="AH154" s="4"/>
      <c r="AI154" s="4"/>
      <c r="AJ154" s="24"/>
      <c r="AK154" s="4"/>
      <c r="AL154" s="4"/>
      <c r="AM154" s="3"/>
      <c r="AN154" s="3"/>
      <c r="AO154" s="3"/>
      <c r="AP154" s="3"/>
      <c r="AQ154" s="35">
        <v>0</v>
      </c>
      <c r="AR154" s="3">
        <v>68</v>
      </c>
      <c r="AS154" s="36">
        <v>0</v>
      </c>
    </row>
    <row r="155" spans="1:45" s="6" customFormat="1" ht="15" customHeight="1" x14ac:dyDescent="0.2">
      <c r="A155" s="125"/>
      <c r="B155" s="108"/>
      <c r="C155" s="34" t="s">
        <v>66</v>
      </c>
      <c r="D155" s="38"/>
      <c r="E155" s="24"/>
      <c r="F155" s="4"/>
      <c r="G155" s="4"/>
      <c r="H155" s="3"/>
      <c r="I155" s="4"/>
      <c r="J155" s="4"/>
      <c r="K155" s="4"/>
      <c r="L155" s="4"/>
      <c r="M155" s="24"/>
      <c r="N155" s="4"/>
      <c r="O155" s="4"/>
      <c r="P155" s="4"/>
      <c r="Q155" s="24"/>
      <c r="R155" s="4"/>
      <c r="S155" s="4"/>
      <c r="T155" s="4"/>
      <c r="U155" s="24"/>
      <c r="V155" s="4"/>
      <c r="W155" s="4"/>
      <c r="X155" s="24"/>
      <c r="Y155" s="4"/>
      <c r="Z155" s="4"/>
      <c r="AA155" s="4"/>
      <c r="AB155" s="3"/>
      <c r="AC155" s="3"/>
      <c r="AD155" s="3"/>
      <c r="AE155" s="24"/>
      <c r="AF155" s="24"/>
      <c r="AG155" s="4"/>
      <c r="AH155" s="4"/>
      <c r="AI155" s="4"/>
      <c r="AJ155" s="24"/>
      <c r="AK155" s="4"/>
      <c r="AL155" s="4"/>
      <c r="AM155" s="3"/>
      <c r="AN155" s="3"/>
      <c r="AO155" s="3"/>
      <c r="AP155" s="3"/>
      <c r="AQ155" s="35">
        <v>0</v>
      </c>
      <c r="AR155" s="3">
        <v>68</v>
      </c>
      <c r="AS155" s="36">
        <v>0</v>
      </c>
    </row>
    <row r="156" spans="1:45" s="6" customFormat="1" ht="15" customHeight="1" x14ac:dyDescent="0.2">
      <c r="A156" s="125"/>
      <c r="B156" s="108"/>
      <c r="C156" s="34" t="s">
        <v>99</v>
      </c>
      <c r="D156" s="38"/>
      <c r="E156" s="24"/>
      <c r="F156" s="4"/>
      <c r="G156" s="4"/>
      <c r="H156" s="3"/>
      <c r="I156" s="4"/>
      <c r="J156" s="4"/>
      <c r="K156" s="4"/>
      <c r="L156" s="4"/>
      <c r="M156" s="24"/>
      <c r="N156" s="4"/>
      <c r="O156" s="4"/>
      <c r="P156" s="4"/>
      <c r="Q156" s="24"/>
      <c r="R156" s="4"/>
      <c r="S156" s="4"/>
      <c r="T156" s="4"/>
      <c r="U156" s="24"/>
      <c r="V156" s="4"/>
      <c r="W156" s="4"/>
      <c r="X156" s="24"/>
      <c r="Y156" s="4"/>
      <c r="Z156" s="4"/>
      <c r="AA156" s="4"/>
      <c r="AB156" s="3"/>
      <c r="AC156" s="3"/>
      <c r="AD156" s="3"/>
      <c r="AE156" s="24"/>
      <c r="AF156" s="24"/>
      <c r="AG156" s="4"/>
      <c r="AH156" s="4"/>
      <c r="AI156" s="4"/>
      <c r="AJ156" s="24"/>
      <c r="AK156" s="4"/>
      <c r="AL156" s="4"/>
      <c r="AM156" s="3"/>
      <c r="AN156" s="3"/>
      <c r="AO156" s="3"/>
      <c r="AP156" s="3"/>
      <c r="AQ156" s="35">
        <v>0</v>
      </c>
      <c r="AR156" s="3">
        <v>68</v>
      </c>
      <c r="AS156" s="36">
        <v>0</v>
      </c>
    </row>
    <row r="157" spans="1:45" s="6" customFormat="1" ht="15" customHeight="1" x14ac:dyDescent="0.2">
      <c r="A157" s="125"/>
      <c r="B157" s="108"/>
      <c r="C157" s="34" t="s">
        <v>100</v>
      </c>
      <c r="D157" s="38"/>
      <c r="E157" s="24"/>
      <c r="F157" s="4"/>
      <c r="G157" s="4"/>
      <c r="H157" s="3"/>
      <c r="I157" s="4"/>
      <c r="J157" s="4"/>
      <c r="K157" s="4"/>
      <c r="L157" s="4"/>
      <c r="M157" s="24"/>
      <c r="N157" s="4"/>
      <c r="O157" s="4"/>
      <c r="P157" s="4"/>
      <c r="Q157" s="24"/>
      <c r="R157" s="4"/>
      <c r="S157" s="4"/>
      <c r="T157" s="4"/>
      <c r="U157" s="24"/>
      <c r="V157" s="4"/>
      <c r="W157" s="4"/>
      <c r="X157" s="24"/>
      <c r="Y157" s="4"/>
      <c r="Z157" s="4"/>
      <c r="AA157" s="4"/>
      <c r="AB157" s="3"/>
      <c r="AC157" s="3"/>
      <c r="AD157" s="3"/>
      <c r="AE157" s="24"/>
      <c r="AF157" s="24"/>
      <c r="AG157" s="4"/>
      <c r="AH157" s="4"/>
      <c r="AI157" s="4"/>
      <c r="AJ157" s="24"/>
      <c r="AK157" s="4"/>
      <c r="AL157" s="4"/>
      <c r="AM157" s="3"/>
      <c r="AN157" s="3"/>
      <c r="AO157" s="3"/>
      <c r="AP157" s="3"/>
      <c r="AQ157" s="35">
        <v>0</v>
      </c>
      <c r="AR157" s="3">
        <v>68</v>
      </c>
      <c r="AS157" s="36">
        <v>0</v>
      </c>
    </row>
    <row r="158" spans="1:45" s="6" customFormat="1" ht="20.25" customHeight="1" x14ac:dyDescent="0.2">
      <c r="A158" s="49"/>
      <c r="B158" s="50"/>
      <c r="C158" s="50"/>
      <c r="D158" s="50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9"/>
      <c r="AN158" s="49"/>
      <c r="AO158" s="49"/>
      <c r="AP158" s="49"/>
      <c r="AQ158" s="49"/>
      <c r="AR158" s="49"/>
      <c r="AS158" s="49"/>
    </row>
    <row r="159" spans="1:45" s="6" customFormat="1" ht="123" customHeight="1" x14ac:dyDescent="0.2">
      <c r="A159" s="119" t="s">
        <v>23</v>
      </c>
      <c r="B159" s="119"/>
      <c r="C159" s="119"/>
      <c r="D159" s="119"/>
      <c r="E159" s="114" t="s">
        <v>26</v>
      </c>
      <c r="F159" s="115"/>
      <c r="G159" s="115"/>
      <c r="H159" s="115"/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  <c r="AH159" s="115"/>
      <c r="AI159" s="115"/>
      <c r="AJ159" s="115"/>
      <c r="AK159" s="115"/>
      <c r="AL159" s="115"/>
      <c r="AM159" s="115"/>
      <c r="AN159" s="115"/>
      <c r="AO159" s="115"/>
      <c r="AP159" s="116"/>
      <c r="AQ159" s="112" t="s">
        <v>19</v>
      </c>
      <c r="AR159" s="112" t="s">
        <v>21</v>
      </c>
      <c r="AS159" s="101" t="s">
        <v>20</v>
      </c>
    </row>
    <row r="160" spans="1:45" s="6" customFormat="1" x14ac:dyDescent="0.2">
      <c r="A160" s="102" t="s">
        <v>0</v>
      </c>
      <c r="B160" s="103"/>
      <c r="C160" s="106" t="s">
        <v>48</v>
      </c>
      <c r="D160" s="21" t="s">
        <v>17</v>
      </c>
      <c r="E160" s="108" t="s">
        <v>1</v>
      </c>
      <c r="F160" s="108"/>
      <c r="G160" s="108"/>
      <c r="H160" s="108"/>
      <c r="I160" s="108" t="s">
        <v>2</v>
      </c>
      <c r="J160" s="108"/>
      <c r="K160" s="108"/>
      <c r="L160" s="108"/>
      <c r="M160" s="108" t="s">
        <v>3</v>
      </c>
      <c r="N160" s="108"/>
      <c r="O160" s="108"/>
      <c r="P160" s="108"/>
      <c r="Q160" s="108" t="s">
        <v>4</v>
      </c>
      <c r="R160" s="108"/>
      <c r="S160" s="108"/>
      <c r="T160" s="108"/>
      <c r="U160" s="108" t="s">
        <v>5</v>
      </c>
      <c r="V160" s="108"/>
      <c r="W160" s="108"/>
      <c r="X160" s="108" t="s">
        <v>6</v>
      </c>
      <c r="Y160" s="108"/>
      <c r="Z160" s="108"/>
      <c r="AA160" s="108"/>
      <c r="AB160" s="108" t="s">
        <v>7</v>
      </c>
      <c r="AC160" s="108"/>
      <c r="AD160" s="108"/>
      <c r="AE160" s="108" t="s">
        <v>8</v>
      </c>
      <c r="AF160" s="108"/>
      <c r="AG160" s="108"/>
      <c r="AH160" s="108"/>
      <c r="AI160" s="108"/>
      <c r="AJ160" s="108" t="s">
        <v>9</v>
      </c>
      <c r="AK160" s="108"/>
      <c r="AL160" s="108"/>
      <c r="AM160" s="108" t="s">
        <v>10</v>
      </c>
      <c r="AN160" s="108"/>
      <c r="AO160" s="108"/>
      <c r="AP160" s="108"/>
      <c r="AQ160" s="112"/>
      <c r="AR160" s="112"/>
      <c r="AS160" s="101"/>
    </row>
    <row r="161" spans="1:46" s="6" customFormat="1" x14ac:dyDescent="0.2">
      <c r="A161" s="104"/>
      <c r="B161" s="105"/>
      <c r="C161" s="107"/>
      <c r="D161" s="21" t="s">
        <v>18</v>
      </c>
      <c r="E161" s="5">
        <v>1</v>
      </c>
      <c r="F161" s="5">
        <v>2</v>
      </c>
      <c r="G161" s="5">
        <v>3</v>
      </c>
      <c r="H161" s="5">
        <v>4</v>
      </c>
      <c r="I161" s="5">
        <v>5</v>
      </c>
      <c r="J161" s="5">
        <v>6</v>
      </c>
      <c r="K161" s="5">
        <v>7</v>
      </c>
      <c r="L161" s="5">
        <v>8</v>
      </c>
      <c r="M161" s="5">
        <v>9</v>
      </c>
      <c r="N161" s="5">
        <v>10</v>
      </c>
      <c r="O161" s="5">
        <v>11</v>
      </c>
      <c r="P161" s="5">
        <v>12</v>
      </c>
      <c r="Q161" s="5">
        <v>13</v>
      </c>
      <c r="R161" s="5">
        <v>14</v>
      </c>
      <c r="S161" s="5">
        <v>15</v>
      </c>
      <c r="T161" s="5">
        <v>16</v>
      </c>
      <c r="U161" s="5">
        <v>17</v>
      </c>
      <c r="V161" s="5">
        <v>18</v>
      </c>
      <c r="W161" s="5">
        <v>19</v>
      </c>
      <c r="X161" s="5">
        <v>20</v>
      </c>
      <c r="Y161" s="5">
        <v>21</v>
      </c>
      <c r="Z161" s="5">
        <v>22</v>
      </c>
      <c r="AA161" s="5">
        <v>23</v>
      </c>
      <c r="AB161" s="5">
        <v>24</v>
      </c>
      <c r="AC161" s="5">
        <v>25</v>
      </c>
      <c r="AD161" s="5">
        <v>26</v>
      </c>
      <c r="AE161" s="5">
        <v>27</v>
      </c>
      <c r="AF161" s="5">
        <v>28</v>
      </c>
      <c r="AG161" s="5">
        <v>29</v>
      </c>
      <c r="AH161" s="5">
        <v>30</v>
      </c>
      <c r="AI161" s="5">
        <v>31</v>
      </c>
      <c r="AJ161" s="5">
        <v>32</v>
      </c>
      <c r="AK161" s="5">
        <v>33</v>
      </c>
      <c r="AL161" s="5">
        <v>34</v>
      </c>
      <c r="AM161" s="5">
        <v>35</v>
      </c>
      <c r="AN161" s="5">
        <v>36</v>
      </c>
      <c r="AO161" s="5">
        <v>37</v>
      </c>
      <c r="AP161" s="5">
        <v>38</v>
      </c>
      <c r="AQ161" s="112"/>
      <c r="AR161" s="112"/>
      <c r="AS161" s="101"/>
    </row>
    <row r="162" spans="1:46" ht="12.75" customHeight="1" x14ac:dyDescent="0.2">
      <c r="A162" s="117" t="s">
        <v>24</v>
      </c>
      <c r="B162" s="106" t="s">
        <v>12</v>
      </c>
      <c r="C162" s="34" t="s">
        <v>67</v>
      </c>
      <c r="D162" s="23"/>
      <c r="E162" s="4"/>
      <c r="F162" s="74">
        <v>1</v>
      </c>
      <c r="G162" s="4"/>
      <c r="H162" s="4"/>
      <c r="I162" s="4"/>
      <c r="J162" s="4"/>
      <c r="K162" s="4"/>
      <c r="L162" s="4"/>
      <c r="M162" s="71">
        <v>1</v>
      </c>
      <c r="N162" s="85"/>
      <c r="O162" s="79"/>
      <c r="P162" s="85"/>
      <c r="Q162" s="85"/>
      <c r="R162" s="85"/>
      <c r="S162" s="71">
        <v>1</v>
      </c>
      <c r="T162" s="74">
        <v>1</v>
      </c>
      <c r="U162" s="85"/>
      <c r="V162" s="85"/>
      <c r="W162" s="85"/>
      <c r="X162" s="71">
        <v>1</v>
      </c>
      <c r="Y162" s="85"/>
      <c r="Z162" s="85"/>
      <c r="AA162" s="85"/>
      <c r="AB162" s="85"/>
      <c r="AC162" s="71">
        <v>1</v>
      </c>
      <c r="AD162" s="85"/>
      <c r="AE162" s="85"/>
      <c r="AF162" s="85"/>
      <c r="AG162" s="71">
        <v>1</v>
      </c>
      <c r="AH162" s="83">
        <v>1</v>
      </c>
      <c r="AI162" s="85"/>
      <c r="AJ162" s="71">
        <v>1</v>
      </c>
      <c r="AK162" s="71">
        <v>1</v>
      </c>
      <c r="AL162" s="85"/>
      <c r="AM162" s="90"/>
      <c r="AN162" s="90"/>
      <c r="AO162" s="90"/>
      <c r="AP162" s="7"/>
      <c r="AQ162" s="7">
        <f t="shared" ref="AQ162:AQ216" si="20">SUM(E162:AP162)</f>
        <v>10</v>
      </c>
      <c r="AR162" s="3">
        <f>34*5</f>
        <v>170</v>
      </c>
      <c r="AS162" s="8">
        <f t="shared" ref="AS162:AS216" si="21">AQ162/AR162</f>
        <v>5.8823529411764705E-2</v>
      </c>
      <c r="AT162" s="75" t="s">
        <v>98</v>
      </c>
    </row>
    <row r="163" spans="1:46" ht="12.75" customHeight="1" x14ac:dyDescent="0.2">
      <c r="A163" s="117"/>
      <c r="B163" s="118"/>
      <c r="C163" s="34" t="s">
        <v>68</v>
      </c>
      <c r="D163" s="23"/>
      <c r="E163" s="4"/>
      <c r="F163" s="74">
        <v>1</v>
      </c>
      <c r="G163" s="4"/>
      <c r="H163" s="4"/>
      <c r="I163" s="4"/>
      <c r="J163" s="4"/>
      <c r="K163" s="4"/>
      <c r="L163" s="4"/>
      <c r="M163" s="71">
        <v>1</v>
      </c>
      <c r="N163" s="85"/>
      <c r="O163" s="79"/>
      <c r="P163" s="85"/>
      <c r="Q163" s="85"/>
      <c r="R163" s="85"/>
      <c r="S163" s="71">
        <v>1</v>
      </c>
      <c r="T163" s="74">
        <v>1</v>
      </c>
      <c r="U163" s="85"/>
      <c r="V163" s="85"/>
      <c r="W163" s="85"/>
      <c r="X163" s="71">
        <v>1</v>
      </c>
      <c r="Y163" s="85"/>
      <c r="Z163" s="85"/>
      <c r="AA163" s="85"/>
      <c r="AB163" s="85"/>
      <c r="AC163" s="71">
        <v>1</v>
      </c>
      <c r="AD163" s="85"/>
      <c r="AE163" s="85"/>
      <c r="AF163" s="85"/>
      <c r="AG163" s="71">
        <v>1</v>
      </c>
      <c r="AH163" s="83">
        <v>1</v>
      </c>
      <c r="AI163" s="85"/>
      <c r="AJ163" s="71">
        <v>1</v>
      </c>
      <c r="AK163" s="71">
        <v>1</v>
      </c>
      <c r="AL163" s="85"/>
      <c r="AM163" s="90"/>
      <c r="AN163" s="90"/>
      <c r="AO163" s="90"/>
      <c r="AP163" s="7"/>
      <c r="AQ163" s="7">
        <v>10</v>
      </c>
      <c r="AR163" s="3">
        <v>170</v>
      </c>
      <c r="AS163" s="8">
        <v>5.8799999999999998E-2</v>
      </c>
    </row>
    <row r="164" spans="1:46" ht="12.75" customHeight="1" x14ac:dyDescent="0.2">
      <c r="A164" s="117"/>
      <c r="B164" s="118"/>
      <c r="C164" s="34" t="s">
        <v>69</v>
      </c>
      <c r="D164" s="23"/>
      <c r="E164" s="4"/>
      <c r="F164" s="74">
        <v>1</v>
      </c>
      <c r="G164" s="4"/>
      <c r="H164" s="4"/>
      <c r="I164" s="4"/>
      <c r="J164" s="4"/>
      <c r="K164" s="4"/>
      <c r="L164" s="4"/>
      <c r="M164" s="71">
        <v>1</v>
      </c>
      <c r="N164" s="85"/>
      <c r="O164" s="79"/>
      <c r="P164" s="85"/>
      <c r="Q164" s="85"/>
      <c r="R164" s="85"/>
      <c r="S164" s="71">
        <v>1</v>
      </c>
      <c r="T164" s="74">
        <v>1</v>
      </c>
      <c r="U164" s="85"/>
      <c r="V164" s="85"/>
      <c r="W164" s="85"/>
      <c r="X164" s="71">
        <v>1</v>
      </c>
      <c r="Y164" s="85"/>
      <c r="Z164" s="85"/>
      <c r="AA164" s="85"/>
      <c r="AB164" s="85"/>
      <c r="AC164" s="71">
        <v>1</v>
      </c>
      <c r="AD164" s="85"/>
      <c r="AE164" s="85"/>
      <c r="AF164" s="85"/>
      <c r="AG164" s="71">
        <v>1</v>
      </c>
      <c r="AH164" s="83">
        <v>1</v>
      </c>
      <c r="AI164" s="85"/>
      <c r="AJ164" s="71">
        <v>1</v>
      </c>
      <c r="AK164" s="71">
        <v>1</v>
      </c>
      <c r="AL164" s="85"/>
      <c r="AM164" s="90"/>
      <c r="AN164" s="90"/>
      <c r="AO164" s="90"/>
      <c r="AP164" s="7"/>
      <c r="AQ164" s="7">
        <v>10</v>
      </c>
      <c r="AR164" s="3">
        <v>170</v>
      </c>
      <c r="AS164" s="8">
        <v>5.8799999999999998E-2</v>
      </c>
    </row>
    <row r="165" spans="1:46" ht="12.75" customHeight="1" x14ac:dyDescent="0.2">
      <c r="A165" s="117"/>
      <c r="B165" s="118"/>
      <c r="C165" s="34" t="s">
        <v>101</v>
      </c>
      <c r="D165" s="23"/>
      <c r="E165" s="4"/>
      <c r="F165" s="74">
        <v>1</v>
      </c>
      <c r="G165" s="4"/>
      <c r="H165" s="4"/>
      <c r="I165" s="4"/>
      <c r="J165" s="4"/>
      <c r="K165" s="4"/>
      <c r="L165" s="4"/>
      <c r="M165" s="71">
        <v>1</v>
      </c>
      <c r="N165" s="85"/>
      <c r="O165" s="79"/>
      <c r="P165" s="85"/>
      <c r="Q165" s="85"/>
      <c r="R165" s="85"/>
      <c r="S165" s="71">
        <v>1</v>
      </c>
      <c r="T165" s="74">
        <v>1</v>
      </c>
      <c r="U165" s="85"/>
      <c r="V165" s="85"/>
      <c r="W165" s="85"/>
      <c r="X165" s="71">
        <v>1</v>
      </c>
      <c r="Y165" s="85"/>
      <c r="Z165" s="85"/>
      <c r="AA165" s="85"/>
      <c r="AB165" s="85"/>
      <c r="AC165" s="71">
        <v>1</v>
      </c>
      <c r="AD165" s="85"/>
      <c r="AE165" s="85"/>
      <c r="AF165" s="85"/>
      <c r="AG165" s="71">
        <v>1</v>
      </c>
      <c r="AH165" s="83">
        <v>1</v>
      </c>
      <c r="AI165" s="85"/>
      <c r="AJ165" s="71">
        <v>1</v>
      </c>
      <c r="AK165" s="71">
        <v>1</v>
      </c>
      <c r="AL165" s="85"/>
      <c r="AM165" s="90"/>
      <c r="AN165" s="90"/>
      <c r="AO165" s="90"/>
      <c r="AP165" s="7"/>
      <c r="AQ165" s="7">
        <v>10</v>
      </c>
      <c r="AR165" s="3">
        <v>170</v>
      </c>
      <c r="AS165" s="8">
        <v>5.8799999999999998E-2</v>
      </c>
    </row>
    <row r="166" spans="1:46" ht="12.75" customHeight="1" x14ac:dyDescent="0.2">
      <c r="A166" s="117"/>
      <c r="B166" s="118"/>
      <c r="C166" s="34" t="s">
        <v>102</v>
      </c>
      <c r="D166" s="23"/>
      <c r="E166" s="4"/>
      <c r="F166" s="74">
        <v>1</v>
      </c>
      <c r="G166" s="4"/>
      <c r="H166" s="4"/>
      <c r="I166" s="4"/>
      <c r="J166" s="4"/>
      <c r="K166" s="4"/>
      <c r="L166" s="4"/>
      <c r="M166" s="71">
        <v>1</v>
      </c>
      <c r="N166" s="85"/>
      <c r="O166" s="79"/>
      <c r="P166" s="85"/>
      <c r="Q166" s="85"/>
      <c r="R166" s="85"/>
      <c r="S166" s="71">
        <v>1</v>
      </c>
      <c r="T166" s="74">
        <v>1</v>
      </c>
      <c r="U166" s="85"/>
      <c r="V166" s="85"/>
      <c r="W166" s="85"/>
      <c r="X166" s="71">
        <v>1</v>
      </c>
      <c r="Y166" s="85"/>
      <c r="Z166" s="85"/>
      <c r="AA166" s="85"/>
      <c r="AB166" s="85"/>
      <c r="AC166" s="71">
        <v>1</v>
      </c>
      <c r="AD166" s="85"/>
      <c r="AE166" s="85"/>
      <c r="AF166" s="85"/>
      <c r="AG166" s="71">
        <v>1</v>
      </c>
      <c r="AH166" s="83">
        <v>1</v>
      </c>
      <c r="AI166" s="85"/>
      <c r="AJ166" s="71">
        <v>1</v>
      </c>
      <c r="AK166" s="71">
        <v>1</v>
      </c>
      <c r="AL166" s="85"/>
      <c r="AM166" s="90"/>
      <c r="AN166" s="90"/>
      <c r="AO166" s="90"/>
      <c r="AP166" s="7"/>
      <c r="AQ166" s="7">
        <v>10</v>
      </c>
      <c r="AR166" s="3">
        <v>170</v>
      </c>
      <c r="AS166" s="8">
        <v>5.8799999999999998E-2</v>
      </c>
    </row>
    <row r="167" spans="1:46" ht="12.75" customHeight="1" x14ac:dyDescent="0.2">
      <c r="A167" s="117"/>
      <c r="B167" s="118"/>
      <c r="C167" s="34" t="s">
        <v>103</v>
      </c>
      <c r="D167" s="23"/>
      <c r="E167" s="4"/>
      <c r="F167" s="74">
        <v>1</v>
      </c>
      <c r="G167" s="4"/>
      <c r="H167" s="4"/>
      <c r="I167" s="4"/>
      <c r="J167" s="4"/>
      <c r="K167" s="4"/>
      <c r="L167" s="4"/>
      <c r="M167" s="71">
        <v>1</v>
      </c>
      <c r="N167" s="85"/>
      <c r="O167" s="79"/>
      <c r="P167" s="85"/>
      <c r="Q167" s="85"/>
      <c r="R167" s="85"/>
      <c r="S167" s="71">
        <v>1</v>
      </c>
      <c r="T167" s="74">
        <v>1</v>
      </c>
      <c r="U167" s="85"/>
      <c r="V167" s="85"/>
      <c r="W167" s="85"/>
      <c r="X167" s="71">
        <v>1</v>
      </c>
      <c r="Y167" s="85"/>
      <c r="Z167" s="85"/>
      <c r="AA167" s="85"/>
      <c r="AB167" s="85"/>
      <c r="AC167" s="71">
        <v>1</v>
      </c>
      <c r="AD167" s="85"/>
      <c r="AE167" s="85"/>
      <c r="AF167" s="85"/>
      <c r="AG167" s="71">
        <v>1</v>
      </c>
      <c r="AH167" s="83">
        <v>1</v>
      </c>
      <c r="AI167" s="85"/>
      <c r="AJ167" s="71">
        <v>1</v>
      </c>
      <c r="AK167" s="71">
        <v>1</v>
      </c>
      <c r="AL167" s="85"/>
      <c r="AM167" s="90"/>
      <c r="AN167" s="90"/>
      <c r="AO167" s="90"/>
      <c r="AP167" s="7"/>
      <c r="AQ167" s="7">
        <v>10</v>
      </c>
      <c r="AR167" s="3">
        <v>170</v>
      </c>
      <c r="AS167" s="8">
        <v>5.8799999999999998E-2</v>
      </c>
    </row>
    <row r="168" spans="1:46" ht="12.75" customHeight="1" x14ac:dyDescent="0.2">
      <c r="A168" s="117"/>
      <c r="B168" s="106" t="s">
        <v>11</v>
      </c>
      <c r="C168" s="22" t="s">
        <v>67</v>
      </c>
      <c r="D168" s="23"/>
      <c r="E168" s="4"/>
      <c r="F168" s="74">
        <v>1</v>
      </c>
      <c r="G168" s="4"/>
      <c r="H168" s="4"/>
      <c r="I168" s="4"/>
      <c r="J168" s="71">
        <v>1</v>
      </c>
      <c r="K168" s="4"/>
      <c r="L168" s="4"/>
      <c r="M168" s="4"/>
      <c r="N168" s="4"/>
      <c r="O168" s="71">
        <v>1</v>
      </c>
      <c r="P168" s="4"/>
      <c r="Q168" s="4"/>
      <c r="R168" s="4"/>
      <c r="S168" s="4"/>
      <c r="T168" s="74">
        <v>1</v>
      </c>
      <c r="U168" s="4"/>
      <c r="V168" s="4"/>
      <c r="W168" s="4"/>
      <c r="X168" s="4"/>
      <c r="Y168" s="71">
        <v>1</v>
      </c>
      <c r="Z168" s="4"/>
      <c r="AA168" s="4"/>
      <c r="AB168" s="4"/>
      <c r="AC168" s="4"/>
      <c r="AD168" s="4"/>
      <c r="AE168" s="71">
        <v>1</v>
      </c>
      <c r="AF168" s="71">
        <v>1</v>
      </c>
      <c r="AG168" s="4"/>
      <c r="AH168" s="4"/>
      <c r="AI168" s="83">
        <v>1</v>
      </c>
      <c r="AJ168" s="71">
        <v>1</v>
      </c>
      <c r="AK168" s="4"/>
      <c r="AL168" s="4"/>
      <c r="AM168" s="7"/>
      <c r="AN168" s="7"/>
      <c r="AO168" s="7"/>
      <c r="AP168" s="7"/>
      <c r="AQ168" s="7">
        <f t="shared" si="20"/>
        <v>9</v>
      </c>
      <c r="AR168" s="3">
        <f>34*4</f>
        <v>136</v>
      </c>
      <c r="AS168" s="8">
        <f t="shared" si="21"/>
        <v>6.6176470588235295E-2</v>
      </c>
      <c r="AT168" s="89"/>
    </row>
    <row r="169" spans="1:46" ht="12.75" customHeight="1" x14ac:dyDescent="0.2">
      <c r="A169" s="117"/>
      <c r="B169" s="118"/>
      <c r="C169" s="34" t="s">
        <v>68</v>
      </c>
      <c r="D169" s="23"/>
      <c r="E169" s="4"/>
      <c r="F169" s="74">
        <v>1</v>
      </c>
      <c r="G169" s="4"/>
      <c r="H169" s="4"/>
      <c r="I169" s="4"/>
      <c r="J169" s="71">
        <v>1</v>
      </c>
      <c r="K169" s="4"/>
      <c r="L169" s="4"/>
      <c r="M169" s="4"/>
      <c r="N169" s="4"/>
      <c r="O169" s="71">
        <v>1</v>
      </c>
      <c r="P169" s="4"/>
      <c r="Q169" s="4"/>
      <c r="R169" s="4"/>
      <c r="S169" s="4"/>
      <c r="T169" s="74">
        <v>1</v>
      </c>
      <c r="U169" s="4"/>
      <c r="V169" s="4"/>
      <c r="W169" s="4"/>
      <c r="X169" s="4"/>
      <c r="Y169" s="71">
        <v>1</v>
      </c>
      <c r="Z169" s="4"/>
      <c r="AA169" s="4"/>
      <c r="AB169" s="4"/>
      <c r="AC169" s="4"/>
      <c r="AD169" s="4"/>
      <c r="AE169" s="71">
        <v>1</v>
      </c>
      <c r="AF169" s="71">
        <v>1</v>
      </c>
      <c r="AG169" s="4"/>
      <c r="AH169" s="4"/>
      <c r="AI169" s="83">
        <v>1</v>
      </c>
      <c r="AJ169" s="71">
        <v>1</v>
      </c>
      <c r="AK169" s="4"/>
      <c r="AL169" s="4"/>
      <c r="AM169" s="7"/>
      <c r="AN169" s="7"/>
      <c r="AO169" s="7"/>
      <c r="AP169" s="7"/>
      <c r="AQ169" s="7">
        <v>9</v>
      </c>
      <c r="AR169" s="3">
        <v>136</v>
      </c>
      <c r="AS169" s="8">
        <v>6.6199999999999995E-2</v>
      </c>
    </row>
    <row r="170" spans="1:46" ht="12.75" customHeight="1" x14ac:dyDescent="0.2">
      <c r="A170" s="117"/>
      <c r="B170" s="118"/>
      <c r="C170" s="34" t="s">
        <v>69</v>
      </c>
      <c r="D170" s="23"/>
      <c r="E170" s="4"/>
      <c r="F170" s="74">
        <v>1</v>
      </c>
      <c r="G170" s="4"/>
      <c r="H170" s="4"/>
      <c r="I170" s="4"/>
      <c r="J170" s="71">
        <v>1</v>
      </c>
      <c r="K170" s="4"/>
      <c r="L170" s="4"/>
      <c r="M170" s="4"/>
      <c r="N170" s="4"/>
      <c r="O170" s="71">
        <v>1</v>
      </c>
      <c r="P170" s="4"/>
      <c r="Q170" s="4"/>
      <c r="R170" s="4"/>
      <c r="S170" s="4"/>
      <c r="T170" s="74">
        <v>1</v>
      </c>
      <c r="U170" s="4"/>
      <c r="V170" s="4"/>
      <c r="W170" s="4"/>
      <c r="X170" s="4"/>
      <c r="Y170" s="71">
        <v>1</v>
      </c>
      <c r="Z170" s="4"/>
      <c r="AA170" s="4"/>
      <c r="AB170" s="4"/>
      <c r="AC170" s="4"/>
      <c r="AD170" s="4"/>
      <c r="AE170" s="71">
        <v>1</v>
      </c>
      <c r="AF170" s="71">
        <v>1</v>
      </c>
      <c r="AG170" s="4"/>
      <c r="AH170" s="4"/>
      <c r="AI170" s="83">
        <v>1</v>
      </c>
      <c r="AJ170" s="71">
        <v>1</v>
      </c>
      <c r="AK170" s="4"/>
      <c r="AL170" s="4"/>
      <c r="AM170" s="7"/>
      <c r="AN170" s="7"/>
      <c r="AO170" s="7"/>
      <c r="AP170" s="7"/>
      <c r="AQ170" s="7">
        <v>9</v>
      </c>
      <c r="AR170" s="3">
        <v>136</v>
      </c>
      <c r="AS170" s="8">
        <v>6.6199999999999995E-2</v>
      </c>
    </row>
    <row r="171" spans="1:46" ht="12.75" customHeight="1" x14ac:dyDescent="0.2">
      <c r="A171" s="117"/>
      <c r="B171" s="118"/>
      <c r="C171" s="34" t="s">
        <v>101</v>
      </c>
      <c r="D171" s="23"/>
      <c r="E171" s="4"/>
      <c r="F171" s="74">
        <v>1</v>
      </c>
      <c r="G171" s="4"/>
      <c r="H171" s="4"/>
      <c r="I171" s="4"/>
      <c r="J171" s="71">
        <v>1</v>
      </c>
      <c r="K171" s="4"/>
      <c r="L171" s="4"/>
      <c r="M171" s="4"/>
      <c r="N171" s="4"/>
      <c r="O171" s="71">
        <v>1</v>
      </c>
      <c r="P171" s="4"/>
      <c r="Q171" s="4"/>
      <c r="R171" s="4"/>
      <c r="S171" s="4"/>
      <c r="T171" s="74">
        <v>1</v>
      </c>
      <c r="U171" s="4"/>
      <c r="V171" s="4"/>
      <c r="W171" s="4"/>
      <c r="X171" s="4"/>
      <c r="Y171" s="71">
        <v>1</v>
      </c>
      <c r="Z171" s="4"/>
      <c r="AA171" s="4"/>
      <c r="AB171" s="4"/>
      <c r="AC171" s="4"/>
      <c r="AD171" s="4"/>
      <c r="AE171" s="71">
        <v>1</v>
      </c>
      <c r="AF171" s="71">
        <v>1</v>
      </c>
      <c r="AG171" s="4"/>
      <c r="AH171" s="4"/>
      <c r="AI171" s="83">
        <v>1</v>
      </c>
      <c r="AJ171" s="71">
        <v>1</v>
      </c>
      <c r="AK171" s="4"/>
      <c r="AL171" s="4"/>
      <c r="AM171" s="7"/>
      <c r="AN171" s="7"/>
      <c r="AO171" s="7"/>
      <c r="AP171" s="7"/>
      <c r="AQ171" s="7">
        <v>9</v>
      </c>
      <c r="AR171" s="3">
        <v>136</v>
      </c>
      <c r="AS171" s="8">
        <v>6.6199999999999995E-2</v>
      </c>
    </row>
    <row r="172" spans="1:46" ht="12.75" customHeight="1" x14ac:dyDescent="0.2">
      <c r="A172" s="117"/>
      <c r="B172" s="118"/>
      <c r="C172" s="34" t="s">
        <v>102</v>
      </c>
      <c r="D172" s="23"/>
      <c r="E172" s="4"/>
      <c r="F172" s="74">
        <v>1</v>
      </c>
      <c r="G172" s="4"/>
      <c r="H172" s="4"/>
      <c r="I172" s="4"/>
      <c r="J172" s="71">
        <v>1</v>
      </c>
      <c r="K172" s="4"/>
      <c r="L172" s="4"/>
      <c r="M172" s="4"/>
      <c r="N172" s="4"/>
      <c r="O172" s="71">
        <v>1</v>
      </c>
      <c r="P172" s="4"/>
      <c r="Q172" s="4"/>
      <c r="R172" s="4"/>
      <c r="S172" s="4"/>
      <c r="T172" s="74">
        <v>1</v>
      </c>
      <c r="U172" s="4"/>
      <c r="V172" s="4"/>
      <c r="W172" s="4"/>
      <c r="X172" s="4"/>
      <c r="Y172" s="71">
        <v>1</v>
      </c>
      <c r="Z172" s="4"/>
      <c r="AA172" s="4"/>
      <c r="AB172" s="4"/>
      <c r="AC172" s="4"/>
      <c r="AD172" s="4"/>
      <c r="AE172" s="71">
        <v>1</v>
      </c>
      <c r="AF172" s="71">
        <v>1</v>
      </c>
      <c r="AG172" s="4"/>
      <c r="AH172" s="4"/>
      <c r="AI172" s="83">
        <v>1</v>
      </c>
      <c r="AJ172" s="71">
        <v>1</v>
      </c>
      <c r="AK172" s="4"/>
      <c r="AL172" s="4"/>
      <c r="AM172" s="7"/>
      <c r="AN172" s="7"/>
      <c r="AO172" s="7"/>
      <c r="AP172" s="7"/>
      <c r="AQ172" s="7">
        <v>9</v>
      </c>
      <c r="AR172" s="3">
        <v>136</v>
      </c>
      <c r="AS172" s="8">
        <v>6.6199999999999995E-2</v>
      </c>
    </row>
    <row r="173" spans="1:46" ht="12.75" customHeight="1" x14ac:dyDescent="0.2">
      <c r="A173" s="117"/>
      <c r="B173" s="118"/>
      <c r="C173" s="34" t="s">
        <v>103</v>
      </c>
      <c r="D173" s="23"/>
      <c r="E173" s="4"/>
      <c r="F173" s="74">
        <v>1</v>
      </c>
      <c r="G173" s="4"/>
      <c r="H173" s="4"/>
      <c r="I173" s="4"/>
      <c r="J173" s="71">
        <v>1</v>
      </c>
      <c r="K173" s="4"/>
      <c r="L173" s="4"/>
      <c r="M173" s="4"/>
      <c r="N173" s="4"/>
      <c r="O173" s="71">
        <v>1</v>
      </c>
      <c r="P173" s="4"/>
      <c r="Q173" s="4"/>
      <c r="R173" s="4"/>
      <c r="S173" s="4"/>
      <c r="T173" s="74">
        <v>1</v>
      </c>
      <c r="U173" s="4"/>
      <c r="V173" s="4"/>
      <c r="W173" s="4"/>
      <c r="X173" s="4"/>
      <c r="Y173" s="71">
        <v>1</v>
      </c>
      <c r="Z173" s="4"/>
      <c r="AA173" s="4"/>
      <c r="AB173" s="4"/>
      <c r="AC173" s="4"/>
      <c r="AD173" s="4"/>
      <c r="AE173" s="71">
        <v>1</v>
      </c>
      <c r="AF173" s="71">
        <v>1</v>
      </c>
      <c r="AG173" s="4"/>
      <c r="AH173" s="4"/>
      <c r="AI173" s="83">
        <v>1</v>
      </c>
      <c r="AJ173" s="71">
        <v>1</v>
      </c>
      <c r="AK173" s="4"/>
      <c r="AL173" s="4"/>
      <c r="AM173" s="7"/>
      <c r="AN173" s="7"/>
      <c r="AO173" s="7"/>
      <c r="AP173" s="7"/>
      <c r="AQ173" s="7">
        <v>9</v>
      </c>
      <c r="AR173" s="3">
        <v>136</v>
      </c>
      <c r="AS173" s="8">
        <v>6.6199999999999995E-2</v>
      </c>
    </row>
    <row r="174" spans="1:46" ht="12.75" customHeight="1" x14ac:dyDescent="0.2">
      <c r="A174" s="117"/>
      <c r="B174" s="106" t="s">
        <v>15</v>
      </c>
      <c r="C174" s="22" t="s">
        <v>67</v>
      </c>
      <c r="D174" s="23"/>
      <c r="E174" s="4"/>
      <c r="F174" s="4"/>
      <c r="G174" s="4"/>
      <c r="H174" s="84">
        <v>1</v>
      </c>
      <c r="I174" s="4"/>
      <c r="J174" s="4"/>
      <c r="K174" s="71">
        <v>1</v>
      </c>
      <c r="L174" s="85"/>
      <c r="M174" s="85"/>
      <c r="N174" s="71">
        <v>1</v>
      </c>
      <c r="O174" s="85"/>
      <c r="P174" s="85"/>
      <c r="Q174" s="85"/>
      <c r="R174" s="85"/>
      <c r="S174" s="85"/>
      <c r="T174" s="85"/>
      <c r="U174" s="71">
        <v>1</v>
      </c>
      <c r="V174" s="85"/>
      <c r="W174" s="85"/>
      <c r="X174" s="85"/>
      <c r="Y174" s="85"/>
      <c r="Z174" s="85"/>
      <c r="AA174" s="71">
        <v>1</v>
      </c>
      <c r="AB174" s="85"/>
      <c r="AC174" s="85"/>
      <c r="AD174" s="85"/>
      <c r="AE174" s="71">
        <v>1</v>
      </c>
      <c r="AF174" s="85"/>
      <c r="AG174" s="85"/>
      <c r="AH174" s="83">
        <v>1</v>
      </c>
      <c r="AI174" s="85"/>
      <c r="AJ174" s="85"/>
      <c r="AK174" s="85"/>
      <c r="AL174" s="71">
        <v>1</v>
      </c>
      <c r="AM174" s="90"/>
      <c r="AN174" s="7"/>
      <c r="AO174" s="7"/>
      <c r="AP174" s="7"/>
      <c r="AQ174" s="7">
        <f t="shared" si="20"/>
        <v>8</v>
      </c>
      <c r="AR174" s="3">
        <f>34*4</f>
        <v>136</v>
      </c>
      <c r="AS174" s="8">
        <f t="shared" si="21"/>
        <v>5.8823529411764705E-2</v>
      </c>
    </row>
    <row r="175" spans="1:46" ht="12.75" customHeight="1" x14ac:dyDescent="0.2">
      <c r="A175" s="117"/>
      <c r="B175" s="118"/>
      <c r="C175" s="34" t="s">
        <v>68</v>
      </c>
      <c r="D175" s="23"/>
      <c r="E175" s="4"/>
      <c r="F175" s="4"/>
      <c r="G175" s="4"/>
      <c r="H175" s="84">
        <v>1</v>
      </c>
      <c r="I175" s="4"/>
      <c r="J175" s="4"/>
      <c r="K175" s="71">
        <v>1</v>
      </c>
      <c r="L175" s="85"/>
      <c r="M175" s="85"/>
      <c r="N175" s="71">
        <v>1</v>
      </c>
      <c r="O175" s="85"/>
      <c r="P175" s="85"/>
      <c r="Q175" s="85"/>
      <c r="R175" s="85"/>
      <c r="S175" s="85"/>
      <c r="T175" s="85"/>
      <c r="U175" s="71">
        <v>1</v>
      </c>
      <c r="V175" s="85"/>
      <c r="W175" s="85"/>
      <c r="X175" s="85"/>
      <c r="Y175" s="85"/>
      <c r="Z175" s="85"/>
      <c r="AA175" s="71">
        <v>1</v>
      </c>
      <c r="AB175" s="85"/>
      <c r="AC175" s="85"/>
      <c r="AD175" s="85"/>
      <c r="AE175" s="71">
        <v>1</v>
      </c>
      <c r="AF175" s="85"/>
      <c r="AG175" s="85"/>
      <c r="AH175" s="83">
        <v>1</v>
      </c>
      <c r="AI175" s="85"/>
      <c r="AJ175" s="85"/>
      <c r="AK175" s="85"/>
      <c r="AL175" s="71">
        <v>1</v>
      </c>
      <c r="AM175" s="90"/>
      <c r="AN175" s="7"/>
      <c r="AO175" s="7"/>
      <c r="AP175" s="7"/>
      <c r="AQ175" s="7">
        <v>8</v>
      </c>
      <c r="AR175" s="3">
        <v>136</v>
      </c>
      <c r="AS175" s="8">
        <v>5.8799999999999998E-2</v>
      </c>
    </row>
    <row r="176" spans="1:46" ht="12.75" customHeight="1" x14ac:dyDescent="0.2">
      <c r="A176" s="117"/>
      <c r="B176" s="118"/>
      <c r="C176" s="34" t="s">
        <v>69</v>
      </c>
      <c r="D176" s="23"/>
      <c r="E176" s="4"/>
      <c r="F176" s="4"/>
      <c r="G176" s="4"/>
      <c r="H176" s="84">
        <v>1</v>
      </c>
      <c r="I176" s="4"/>
      <c r="J176" s="4"/>
      <c r="K176" s="71">
        <v>1</v>
      </c>
      <c r="L176" s="85"/>
      <c r="M176" s="85"/>
      <c r="N176" s="71">
        <v>1</v>
      </c>
      <c r="O176" s="85"/>
      <c r="P176" s="85"/>
      <c r="Q176" s="85"/>
      <c r="R176" s="85"/>
      <c r="S176" s="85"/>
      <c r="T176" s="85"/>
      <c r="U176" s="71">
        <v>1</v>
      </c>
      <c r="V176" s="85"/>
      <c r="W176" s="85"/>
      <c r="X176" s="85"/>
      <c r="Y176" s="85"/>
      <c r="Z176" s="85"/>
      <c r="AA176" s="71">
        <v>1</v>
      </c>
      <c r="AB176" s="85"/>
      <c r="AC176" s="85"/>
      <c r="AD176" s="85"/>
      <c r="AE176" s="71">
        <v>1</v>
      </c>
      <c r="AF176" s="85"/>
      <c r="AG176" s="85"/>
      <c r="AH176" s="83">
        <v>1</v>
      </c>
      <c r="AI176" s="85"/>
      <c r="AJ176" s="85"/>
      <c r="AK176" s="85"/>
      <c r="AL176" s="71">
        <v>1</v>
      </c>
      <c r="AM176" s="90"/>
      <c r="AN176" s="7"/>
      <c r="AO176" s="7"/>
      <c r="AP176" s="7"/>
      <c r="AQ176" s="7">
        <v>8</v>
      </c>
      <c r="AR176" s="3">
        <v>136</v>
      </c>
      <c r="AS176" s="8">
        <v>5.8799999999999998E-2</v>
      </c>
    </row>
    <row r="177" spans="1:45" ht="12.75" customHeight="1" x14ac:dyDescent="0.2">
      <c r="A177" s="117"/>
      <c r="B177" s="118"/>
      <c r="C177" s="34" t="s">
        <v>101</v>
      </c>
      <c r="D177" s="23"/>
      <c r="E177" s="4"/>
      <c r="F177" s="4"/>
      <c r="G177" s="4"/>
      <c r="H177" s="84">
        <v>1</v>
      </c>
      <c r="I177" s="4"/>
      <c r="J177" s="4"/>
      <c r="K177" s="71">
        <v>1</v>
      </c>
      <c r="L177" s="85"/>
      <c r="M177" s="85"/>
      <c r="N177" s="71">
        <v>1</v>
      </c>
      <c r="O177" s="85"/>
      <c r="P177" s="85"/>
      <c r="Q177" s="85"/>
      <c r="R177" s="85"/>
      <c r="S177" s="85"/>
      <c r="T177" s="85"/>
      <c r="U177" s="71">
        <v>1</v>
      </c>
      <c r="V177" s="85"/>
      <c r="W177" s="85"/>
      <c r="X177" s="85"/>
      <c r="Y177" s="85"/>
      <c r="Z177" s="85"/>
      <c r="AA177" s="71">
        <v>1</v>
      </c>
      <c r="AB177" s="85"/>
      <c r="AC177" s="85"/>
      <c r="AD177" s="85"/>
      <c r="AE177" s="71">
        <v>1</v>
      </c>
      <c r="AF177" s="85"/>
      <c r="AG177" s="85"/>
      <c r="AH177" s="83">
        <v>1</v>
      </c>
      <c r="AI177" s="85"/>
      <c r="AJ177" s="85"/>
      <c r="AK177" s="85"/>
      <c r="AL177" s="71">
        <v>1</v>
      </c>
      <c r="AM177" s="90"/>
      <c r="AN177" s="7"/>
      <c r="AO177" s="7"/>
      <c r="AP177" s="7"/>
      <c r="AQ177" s="7">
        <v>8</v>
      </c>
      <c r="AR177" s="3">
        <v>136</v>
      </c>
      <c r="AS177" s="8">
        <v>5.8799999999999998E-2</v>
      </c>
    </row>
    <row r="178" spans="1:45" ht="12.75" customHeight="1" x14ac:dyDescent="0.2">
      <c r="A178" s="117"/>
      <c r="B178" s="118"/>
      <c r="C178" s="34" t="s">
        <v>102</v>
      </c>
      <c r="D178" s="23"/>
      <c r="E178" s="4"/>
      <c r="F178" s="4"/>
      <c r="G178" s="4"/>
      <c r="H178" s="84">
        <v>1</v>
      </c>
      <c r="I178" s="4"/>
      <c r="J178" s="4"/>
      <c r="K178" s="71">
        <v>1</v>
      </c>
      <c r="L178" s="85"/>
      <c r="M178" s="85"/>
      <c r="N178" s="71">
        <v>1</v>
      </c>
      <c r="O178" s="85"/>
      <c r="P178" s="85"/>
      <c r="Q178" s="85"/>
      <c r="R178" s="85"/>
      <c r="S178" s="85"/>
      <c r="T178" s="85"/>
      <c r="U178" s="71">
        <v>1</v>
      </c>
      <c r="V178" s="85"/>
      <c r="W178" s="85"/>
      <c r="X178" s="85"/>
      <c r="Y178" s="85"/>
      <c r="Z178" s="85"/>
      <c r="AA178" s="71">
        <v>1</v>
      </c>
      <c r="AB178" s="85"/>
      <c r="AC178" s="85"/>
      <c r="AD178" s="85"/>
      <c r="AE178" s="71">
        <v>1</v>
      </c>
      <c r="AF178" s="85"/>
      <c r="AG178" s="85"/>
      <c r="AH178" s="83">
        <v>1</v>
      </c>
      <c r="AI178" s="85"/>
      <c r="AJ178" s="85"/>
      <c r="AK178" s="85"/>
      <c r="AL178" s="71">
        <v>1</v>
      </c>
      <c r="AM178" s="90"/>
      <c r="AN178" s="7"/>
      <c r="AO178" s="7"/>
      <c r="AP178" s="7"/>
      <c r="AQ178" s="7">
        <v>8</v>
      </c>
      <c r="AR178" s="3">
        <v>136</v>
      </c>
      <c r="AS178" s="8">
        <v>5.8799999999999998E-2</v>
      </c>
    </row>
    <row r="179" spans="1:45" ht="12.75" customHeight="1" x14ac:dyDescent="0.2">
      <c r="A179" s="117"/>
      <c r="B179" s="118"/>
      <c r="C179" s="34" t="s">
        <v>103</v>
      </c>
      <c r="D179" s="23"/>
      <c r="E179" s="4"/>
      <c r="F179" s="4"/>
      <c r="G179" s="4"/>
      <c r="H179" s="84">
        <v>1</v>
      </c>
      <c r="I179" s="4"/>
      <c r="J179" s="4"/>
      <c r="K179" s="71">
        <v>1</v>
      </c>
      <c r="L179" s="85"/>
      <c r="M179" s="85"/>
      <c r="N179" s="71">
        <v>1</v>
      </c>
      <c r="O179" s="85"/>
      <c r="P179" s="85"/>
      <c r="Q179" s="85"/>
      <c r="R179" s="85"/>
      <c r="S179" s="85"/>
      <c r="T179" s="85"/>
      <c r="U179" s="71">
        <v>1</v>
      </c>
      <c r="V179" s="85"/>
      <c r="W179" s="85"/>
      <c r="X179" s="85"/>
      <c r="Y179" s="85"/>
      <c r="Z179" s="85"/>
      <c r="AA179" s="71">
        <v>1</v>
      </c>
      <c r="AB179" s="85"/>
      <c r="AC179" s="85"/>
      <c r="AD179" s="85"/>
      <c r="AE179" s="71">
        <v>1</v>
      </c>
      <c r="AF179" s="85"/>
      <c r="AG179" s="85"/>
      <c r="AH179" s="83">
        <v>1</v>
      </c>
      <c r="AI179" s="90"/>
      <c r="AJ179" s="90"/>
      <c r="AK179" s="85"/>
      <c r="AL179" s="71">
        <v>1</v>
      </c>
      <c r="AM179" s="90"/>
      <c r="AN179" s="7"/>
      <c r="AO179" s="7"/>
      <c r="AP179" s="7"/>
      <c r="AQ179" s="7">
        <f t="shared" si="20"/>
        <v>8</v>
      </c>
      <c r="AR179" s="3">
        <f t="shared" ref="AR179" si="22">34*4</f>
        <v>136</v>
      </c>
      <c r="AS179" s="8">
        <f t="shared" si="21"/>
        <v>5.8823529411764705E-2</v>
      </c>
    </row>
    <row r="180" spans="1:45" ht="12.75" customHeight="1" x14ac:dyDescent="0.2">
      <c r="A180" s="117"/>
      <c r="B180" s="108" t="s">
        <v>16</v>
      </c>
      <c r="C180" s="34" t="s">
        <v>67</v>
      </c>
      <c r="D180" s="23"/>
      <c r="E180" s="85"/>
      <c r="F180" s="71">
        <v>1</v>
      </c>
      <c r="G180" s="71">
        <v>1</v>
      </c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71">
        <v>1</v>
      </c>
      <c r="V180" s="71">
        <v>1</v>
      </c>
      <c r="W180" s="85"/>
      <c r="X180" s="85"/>
      <c r="Y180" s="85"/>
      <c r="Z180" s="85"/>
      <c r="AA180" s="85"/>
      <c r="AB180" s="85"/>
      <c r="AC180" s="85"/>
      <c r="AD180" s="85"/>
      <c r="AE180" s="85"/>
      <c r="AF180" s="85"/>
      <c r="AG180" s="85"/>
      <c r="AH180" s="85"/>
      <c r="AI180" s="91">
        <v>1</v>
      </c>
      <c r="AJ180" s="90"/>
      <c r="AK180" s="85"/>
      <c r="AL180" s="71">
        <v>1</v>
      </c>
      <c r="AM180" s="90"/>
      <c r="AN180" s="7"/>
      <c r="AO180" s="7"/>
      <c r="AP180" s="7"/>
      <c r="AQ180" s="7">
        <f t="shared" si="20"/>
        <v>6</v>
      </c>
      <c r="AR180" s="3">
        <f>34*2</f>
        <v>68</v>
      </c>
      <c r="AS180" s="8">
        <f t="shared" si="21"/>
        <v>8.8235294117647065E-2</v>
      </c>
    </row>
    <row r="181" spans="1:45" ht="12.75" customHeight="1" x14ac:dyDescent="0.2">
      <c r="A181" s="117"/>
      <c r="B181" s="108"/>
      <c r="C181" s="34" t="s">
        <v>68</v>
      </c>
      <c r="D181" s="23"/>
      <c r="E181" s="85"/>
      <c r="F181" s="71">
        <v>1</v>
      </c>
      <c r="G181" s="71">
        <v>1</v>
      </c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71">
        <v>1</v>
      </c>
      <c r="V181" s="71">
        <v>1</v>
      </c>
      <c r="W181" s="85"/>
      <c r="X181" s="85"/>
      <c r="Y181" s="85"/>
      <c r="Z181" s="85"/>
      <c r="AA181" s="85"/>
      <c r="AB181" s="85"/>
      <c r="AC181" s="85"/>
      <c r="AD181" s="85"/>
      <c r="AE181" s="85"/>
      <c r="AF181" s="85"/>
      <c r="AG181" s="85"/>
      <c r="AH181" s="85"/>
      <c r="AI181" s="91">
        <v>1</v>
      </c>
      <c r="AJ181" s="90"/>
      <c r="AK181" s="85"/>
      <c r="AL181" s="71">
        <v>1</v>
      </c>
      <c r="AM181" s="90"/>
      <c r="AN181" s="7"/>
      <c r="AO181" s="7"/>
      <c r="AP181" s="7"/>
      <c r="AQ181" s="7">
        <v>6</v>
      </c>
      <c r="AR181" s="3">
        <v>68</v>
      </c>
      <c r="AS181" s="8">
        <v>8.8200000000000001E-2</v>
      </c>
    </row>
    <row r="182" spans="1:45" ht="12.75" customHeight="1" x14ac:dyDescent="0.2">
      <c r="A182" s="117"/>
      <c r="B182" s="108"/>
      <c r="C182" s="34" t="s">
        <v>69</v>
      </c>
      <c r="D182" s="23"/>
      <c r="E182" s="85"/>
      <c r="F182" s="71">
        <v>1</v>
      </c>
      <c r="G182" s="71">
        <v>1</v>
      </c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71">
        <v>1</v>
      </c>
      <c r="V182" s="71">
        <v>1</v>
      </c>
      <c r="W182" s="85"/>
      <c r="X182" s="85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91">
        <v>1</v>
      </c>
      <c r="AJ182" s="90"/>
      <c r="AK182" s="85"/>
      <c r="AL182" s="71">
        <v>1</v>
      </c>
      <c r="AM182" s="90"/>
      <c r="AN182" s="7"/>
      <c r="AO182" s="7"/>
      <c r="AP182" s="7"/>
      <c r="AQ182" s="7">
        <v>6</v>
      </c>
      <c r="AR182" s="3">
        <v>68</v>
      </c>
      <c r="AS182" s="8">
        <v>8.8200000000000001E-2</v>
      </c>
    </row>
    <row r="183" spans="1:45" ht="12.75" customHeight="1" x14ac:dyDescent="0.2">
      <c r="A183" s="117"/>
      <c r="B183" s="108"/>
      <c r="C183" s="34" t="s">
        <v>101</v>
      </c>
      <c r="D183" s="23"/>
      <c r="E183" s="85"/>
      <c r="F183" s="71">
        <v>1</v>
      </c>
      <c r="G183" s="71">
        <v>1</v>
      </c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71">
        <v>1</v>
      </c>
      <c r="V183" s="71">
        <v>1</v>
      </c>
      <c r="W183" s="85"/>
      <c r="X183" s="85"/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91">
        <v>1</v>
      </c>
      <c r="AJ183" s="90"/>
      <c r="AK183" s="85"/>
      <c r="AL183" s="71">
        <v>1</v>
      </c>
      <c r="AM183" s="90"/>
      <c r="AN183" s="7"/>
      <c r="AO183" s="7"/>
      <c r="AP183" s="7"/>
      <c r="AQ183" s="7">
        <v>6</v>
      </c>
      <c r="AR183" s="3">
        <v>68</v>
      </c>
      <c r="AS183" s="8">
        <v>8.8200000000000001E-2</v>
      </c>
    </row>
    <row r="184" spans="1:45" ht="12.75" customHeight="1" x14ac:dyDescent="0.2">
      <c r="A184" s="117"/>
      <c r="B184" s="108"/>
      <c r="C184" s="34" t="s">
        <v>102</v>
      </c>
      <c r="D184" s="23"/>
      <c r="E184" s="85"/>
      <c r="F184" s="71">
        <v>1</v>
      </c>
      <c r="G184" s="71">
        <v>1</v>
      </c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71">
        <v>1</v>
      </c>
      <c r="V184" s="71">
        <v>1</v>
      </c>
      <c r="W184" s="85"/>
      <c r="X184" s="85"/>
      <c r="Y184" s="85"/>
      <c r="Z184" s="85"/>
      <c r="AA184" s="85"/>
      <c r="AB184" s="85"/>
      <c r="AC184" s="85"/>
      <c r="AD184" s="85"/>
      <c r="AE184" s="85"/>
      <c r="AF184" s="85"/>
      <c r="AG184" s="85"/>
      <c r="AH184" s="85"/>
      <c r="AI184" s="91">
        <v>1</v>
      </c>
      <c r="AJ184" s="90"/>
      <c r="AK184" s="85"/>
      <c r="AL184" s="71">
        <v>1</v>
      </c>
      <c r="AM184" s="90"/>
      <c r="AN184" s="7"/>
      <c r="AO184" s="7"/>
      <c r="AP184" s="7"/>
      <c r="AQ184" s="7">
        <v>6</v>
      </c>
      <c r="AR184" s="3">
        <v>68</v>
      </c>
      <c r="AS184" s="8">
        <v>8.8200000000000001E-2</v>
      </c>
    </row>
    <row r="185" spans="1:45" ht="12.75" customHeight="1" x14ac:dyDescent="0.2">
      <c r="A185" s="117"/>
      <c r="B185" s="108"/>
      <c r="C185" s="34" t="s">
        <v>103</v>
      </c>
      <c r="D185" s="23"/>
      <c r="E185" s="85"/>
      <c r="F185" s="71">
        <v>1</v>
      </c>
      <c r="G185" s="71">
        <v>1</v>
      </c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71">
        <v>1</v>
      </c>
      <c r="V185" s="71">
        <v>1</v>
      </c>
      <c r="W185" s="85"/>
      <c r="X185" s="85"/>
      <c r="Y185" s="85"/>
      <c r="Z185" s="85"/>
      <c r="AA185" s="85"/>
      <c r="AB185" s="85"/>
      <c r="AC185" s="85"/>
      <c r="AD185" s="85"/>
      <c r="AE185" s="85"/>
      <c r="AF185" s="85"/>
      <c r="AG185" s="85"/>
      <c r="AH185" s="85"/>
      <c r="AI185" s="91">
        <v>1</v>
      </c>
      <c r="AJ185" s="90"/>
      <c r="AK185" s="85"/>
      <c r="AL185" s="71">
        <v>1</v>
      </c>
      <c r="AM185" s="90"/>
      <c r="AN185" s="7"/>
      <c r="AO185" s="7"/>
      <c r="AP185" s="7"/>
      <c r="AQ185" s="7">
        <f t="shared" si="20"/>
        <v>6</v>
      </c>
      <c r="AR185" s="3">
        <f t="shared" ref="AR185:AR191" si="23">34*2</f>
        <v>68</v>
      </c>
      <c r="AS185" s="8">
        <f t="shared" si="21"/>
        <v>8.8235294117647065E-2</v>
      </c>
    </row>
    <row r="186" spans="1:45" x14ac:dyDescent="0.2">
      <c r="A186" s="117"/>
      <c r="B186" s="108" t="s">
        <v>104</v>
      </c>
      <c r="C186" s="34" t="s">
        <v>67</v>
      </c>
      <c r="D186" s="20"/>
      <c r="E186" s="4"/>
      <c r="F186" s="4"/>
      <c r="G186" s="4"/>
      <c r="H186" s="4"/>
      <c r="I186" s="4"/>
      <c r="J186" s="4"/>
      <c r="K186" s="85"/>
      <c r="L186" s="71">
        <v>1</v>
      </c>
      <c r="M186" s="85"/>
      <c r="N186" s="85"/>
      <c r="O186" s="85"/>
      <c r="P186" s="85"/>
      <c r="Q186" s="85"/>
      <c r="R186" s="85"/>
      <c r="S186" s="85"/>
      <c r="T186" s="71">
        <v>1</v>
      </c>
      <c r="U186" s="85"/>
      <c r="V186" s="85"/>
      <c r="W186" s="85"/>
      <c r="X186" s="85"/>
      <c r="Y186" s="85"/>
      <c r="Z186" s="85"/>
      <c r="AA186" s="85"/>
      <c r="AB186" s="85"/>
      <c r="AC186" s="85"/>
      <c r="AD186" s="85"/>
      <c r="AE186" s="85"/>
      <c r="AF186" s="71">
        <v>1</v>
      </c>
      <c r="AG186" s="85"/>
      <c r="AH186" s="85"/>
      <c r="AI186" s="91">
        <v>1</v>
      </c>
      <c r="AJ186" s="90"/>
      <c r="AK186" s="85"/>
      <c r="AL186" s="71">
        <v>1</v>
      </c>
      <c r="AM186" s="7"/>
      <c r="AN186" s="7"/>
      <c r="AO186" s="7"/>
      <c r="AP186" s="7"/>
      <c r="AQ186" s="7">
        <f t="shared" si="20"/>
        <v>5</v>
      </c>
      <c r="AR186" s="3">
        <f>34*2</f>
        <v>68</v>
      </c>
      <c r="AS186" s="8">
        <f t="shared" si="21"/>
        <v>7.3529411764705885E-2</v>
      </c>
    </row>
    <row r="187" spans="1:45" x14ac:dyDescent="0.2">
      <c r="A187" s="117"/>
      <c r="B187" s="108"/>
      <c r="C187" s="34" t="s">
        <v>68</v>
      </c>
      <c r="D187" s="20"/>
      <c r="E187" s="4"/>
      <c r="F187" s="4"/>
      <c r="G187" s="4"/>
      <c r="H187" s="4"/>
      <c r="I187" s="4"/>
      <c r="J187" s="4"/>
      <c r="K187" s="85"/>
      <c r="L187" s="71">
        <v>1</v>
      </c>
      <c r="M187" s="85"/>
      <c r="N187" s="85"/>
      <c r="O187" s="85"/>
      <c r="P187" s="85"/>
      <c r="Q187" s="85"/>
      <c r="R187" s="85"/>
      <c r="S187" s="85"/>
      <c r="T187" s="71">
        <v>1</v>
      </c>
      <c r="U187" s="85"/>
      <c r="V187" s="85"/>
      <c r="W187" s="85"/>
      <c r="X187" s="85"/>
      <c r="Y187" s="85"/>
      <c r="Z187" s="85"/>
      <c r="AA187" s="85"/>
      <c r="AB187" s="85"/>
      <c r="AC187" s="85"/>
      <c r="AD187" s="85"/>
      <c r="AE187" s="85"/>
      <c r="AF187" s="71">
        <v>1</v>
      </c>
      <c r="AG187" s="85"/>
      <c r="AH187" s="85"/>
      <c r="AI187" s="91">
        <v>1</v>
      </c>
      <c r="AJ187" s="90"/>
      <c r="AK187" s="85"/>
      <c r="AL187" s="71">
        <v>1</v>
      </c>
      <c r="AM187" s="7"/>
      <c r="AN187" s="7"/>
      <c r="AO187" s="7"/>
      <c r="AP187" s="7"/>
      <c r="AQ187" s="7">
        <v>5</v>
      </c>
      <c r="AR187" s="3">
        <v>68</v>
      </c>
      <c r="AS187" s="8">
        <v>7.3499999999999996E-2</v>
      </c>
    </row>
    <row r="188" spans="1:45" x14ac:dyDescent="0.2">
      <c r="A188" s="117"/>
      <c r="B188" s="108"/>
      <c r="C188" s="34" t="s">
        <v>69</v>
      </c>
      <c r="D188" s="20"/>
      <c r="E188" s="4"/>
      <c r="F188" s="4"/>
      <c r="G188" s="4"/>
      <c r="H188" s="4"/>
      <c r="I188" s="4"/>
      <c r="J188" s="4"/>
      <c r="K188" s="85"/>
      <c r="L188" s="71">
        <v>1</v>
      </c>
      <c r="M188" s="85"/>
      <c r="N188" s="85"/>
      <c r="O188" s="85"/>
      <c r="P188" s="85"/>
      <c r="Q188" s="85"/>
      <c r="R188" s="85"/>
      <c r="S188" s="85"/>
      <c r="T188" s="71">
        <v>1</v>
      </c>
      <c r="U188" s="85"/>
      <c r="V188" s="85"/>
      <c r="W188" s="85"/>
      <c r="X188" s="85"/>
      <c r="Y188" s="85"/>
      <c r="Z188" s="85"/>
      <c r="AA188" s="85"/>
      <c r="AB188" s="85"/>
      <c r="AC188" s="85"/>
      <c r="AD188" s="85"/>
      <c r="AE188" s="85"/>
      <c r="AF188" s="71">
        <v>1</v>
      </c>
      <c r="AG188" s="85"/>
      <c r="AH188" s="85"/>
      <c r="AI188" s="91">
        <v>1</v>
      </c>
      <c r="AJ188" s="90"/>
      <c r="AK188" s="85"/>
      <c r="AL188" s="71">
        <v>1</v>
      </c>
      <c r="AM188" s="7"/>
      <c r="AN188" s="7"/>
      <c r="AO188" s="7"/>
      <c r="AP188" s="7"/>
      <c r="AQ188" s="7">
        <v>5</v>
      </c>
      <c r="AR188" s="3">
        <v>68</v>
      </c>
      <c r="AS188" s="8">
        <v>7.3499999999999996E-2</v>
      </c>
    </row>
    <row r="189" spans="1:45" x14ac:dyDescent="0.2">
      <c r="A189" s="117"/>
      <c r="B189" s="108"/>
      <c r="C189" s="34" t="s">
        <v>101</v>
      </c>
      <c r="D189" s="20"/>
      <c r="E189" s="4"/>
      <c r="F189" s="4"/>
      <c r="G189" s="4"/>
      <c r="H189" s="4"/>
      <c r="I189" s="4"/>
      <c r="J189" s="4"/>
      <c r="K189" s="85"/>
      <c r="L189" s="71">
        <v>1</v>
      </c>
      <c r="M189" s="85"/>
      <c r="N189" s="85"/>
      <c r="O189" s="85"/>
      <c r="P189" s="85"/>
      <c r="Q189" s="85"/>
      <c r="R189" s="85"/>
      <c r="S189" s="85"/>
      <c r="T189" s="71">
        <v>1</v>
      </c>
      <c r="U189" s="85"/>
      <c r="V189" s="85"/>
      <c r="W189" s="85"/>
      <c r="X189" s="85"/>
      <c r="Y189" s="85"/>
      <c r="Z189" s="85"/>
      <c r="AA189" s="85"/>
      <c r="AB189" s="85"/>
      <c r="AC189" s="85"/>
      <c r="AD189" s="85"/>
      <c r="AE189" s="85"/>
      <c r="AF189" s="71">
        <v>1</v>
      </c>
      <c r="AG189" s="85"/>
      <c r="AH189" s="85"/>
      <c r="AI189" s="91">
        <v>1</v>
      </c>
      <c r="AJ189" s="90"/>
      <c r="AK189" s="85"/>
      <c r="AL189" s="71">
        <v>1</v>
      </c>
      <c r="AM189" s="7"/>
      <c r="AN189" s="7"/>
      <c r="AO189" s="7"/>
      <c r="AP189" s="7"/>
      <c r="AQ189" s="7">
        <v>5</v>
      </c>
      <c r="AR189" s="3">
        <v>68</v>
      </c>
      <c r="AS189" s="8">
        <v>7.3499999999999996E-2</v>
      </c>
    </row>
    <row r="190" spans="1:45" x14ac:dyDescent="0.2">
      <c r="A190" s="117"/>
      <c r="B190" s="108"/>
      <c r="C190" s="34" t="s">
        <v>102</v>
      </c>
      <c r="D190" s="20"/>
      <c r="E190" s="4"/>
      <c r="F190" s="4"/>
      <c r="G190" s="4"/>
      <c r="H190" s="4"/>
      <c r="I190" s="4"/>
      <c r="J190" s="4"/>
      <c r="K190" s="85"/>
      <c r="L190" s="71">
        <v>1</v>
      </c>
      <c r="M190" s="85"/>
      <c r="N190" s="85"/>
      <c r="O190" s="85"/>
      <c r="P190" s="85"/>
      <c r="Q190" s="85"/>
      <c r="R190" s="85"/>
      <c r="S190" s="85"/>
      <c r="T190" s="71">
        <v>1</v>
      </c>
      <c r="U190" s="85"/>
      <c r="V190" s="85"/>
      <c r="W190" s="85"/>
      <c r="X190" s="85"/>
      <c r="Y190" s="85"/>
      <c r="Z190" s="85"/>
      <c r="AA190" s="85"/>
      <c r="AB190" s="85"/>
      <c r="AC190" s="85"/>
      <c r="AD190" s="85"/>
      <c r="AE190" s="85"/>
      <c r="AF190" s="71">
        <v>1</v>
      </c>
      <c r="AG190" s="85"/>
      <c r="AH190" s="85"/>
      <c r="AI190" s="91">
        <v>1</v>
      </c>
      <c r="AJ190" s="90"/>
      <c r="AK190" s="85"/>
      <c r="AL190" s="71">
        <v>1</v>
      </c>
      <c r="AM190" s="7"/>
      <c r="AN190" s="7"/>
      <c r="AO190" s="7"/>
      <c r="AP190" s="7"/>
      <c r="AQ190" s="7">
        <v>5</v>
      </c>
      <c r="AR190" s="3">
        <v>68</v>
      </c>
      <c r="AS190" s="8">
        <v>7.3499999999999996E-2</v>
      </c>
    </row>
    <row r="191" spans="1:45" ht="12.75" customHeight="1" x14ac:dyDescent="0.2">
      <c r="A191" s="117"/>
      <c r="B191" s="108"/>
      <c r="C191" s="34" t="s">
        <v>103</v>
      </c>
      <c r="D191" s="23"/>
      <c r="E191" s="4"/>
      <c r="F191" s="4"/>
      <c r="G191" s="4"/>
      <c r="H191" s="4"/>
      <c r="I191" s="4"/>
      <c r="J191" s="4"/>
      <c r="K191" s="85"/>
      <c r="L191" s="71">
        <v>1</v>
      </c>
      <c r="M191" s="85"/>
      <c r="N191" s="85"/>
      <c r="O191" s="85"/>
      <c r="P191" s="85"/>
      <c r="Q191" s="85"/>
      <c r="R191" s="85"/>
      <c r="S191" s="85"/>
      <c r="T191" s="76">
        <v>1</v>
      </c>
      <c r="U191" s="85"/>
      <c r="V191" s="85"/>
      <c r="W191" s="85"/>
      <c r="X191" s="85"/>
      <c r="Y191" s="85"/>
      <c r="Z191" s="85"/>
      <c r="AA191" s="85"/>
      <c r="AB191" s="85"/>
      <c r="AC191" s="85"/>
      <c r="AD191" s="85"/>
      <c r="AE191" s="85"/>
      <c r="AF191" s="71">
        <v>1</v>
      </c>
      <c r="AG191" s="85"/>
      <c r="AH191" s="85"/>
      <c r="AI191" s="91">
        <v>1</v>
      </c>
      <c r="AJ191" s="90"/>
      <c r="AK191" s="85"/>
      <c r="AL191" s="71">
        <v>1</v>
      </c>
      <c r="AM191" s="7"/>
      <c r="AN191" s="7"/>
      <c r="AO191" s="7"/>
      <c r="AP191" s="7"/>
      <c r="AQ191" s="7">
        <f t="shared" si="20"/>
        <v>5</v>
      </c>
      <c r="AR191" s="3">
        <f t="shared" si="23"/>
        <v>68</v>
      </c>
      <c r="AS191" s="8">
        <f t="shared" si="21"/>
        <v>7.3529411764705885E-2</v>
      </c>
    </row>
    <row r="192" spans="1:45" ht="12.75" customHeight="1" x14ac:dyDescent="0.2">
      <c r="A192" s="117"/>
      <c r="B192" s="108" t="s">
        <v>70</v>
      </c>
      <c r="C192" s="34" t="s">
        <v>67</v>
      </c>
      <c r="D192" s="23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69">
        <v>1</v>
      </c>
      <c r="AK192" s="4"/>
      <c r="AL192" s="4"/>
      <c r="AM192" s="7"/>
      <c r="AN192" s="7"/>
      <c r="AO192" s="7"/>
      <c r="AP192" s="7"/>
      <c r="AQ192" s="7">
        <f t="shared" si="20"/>
        <v>1</v>
      </c>
      <c r="AR192" s="3">
        <f>34*1</f>
        <v>34</v>
      </c>
      <c r="AS192" s="8">
        <f t="shared" si="21"/>
        <v>2.9411764705882353E-2</v>
      </c>
    </row>
    <row r="193" spans="1:45" ht="12.75" customHeight="1" x14ac:dyDescent="0.2">
      <c r="A193" s="117"/>
      <c r="B193" s="108"/>
      <c r="C193" s="34" t="s">
        <v>68</v>
      </c>
      <c r="D193" s="2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69">
        <v>1</v>
      </c>
      <c r="AK193" s="4"/>
      <c r="AL193" s="4"/>
      <c r="AM193" s="7"/>
      <c r="AN193" s="7"/>
      <c r="AO193" s="7"/>
      <c r="AP193" s="7"/>
      <c r="AQ193" s="7">
        <v>1</v>
      </c>
      <c r="AR193" s="3">
        <v>34</v>
      </c>
      <c r="AS193" s="8">
        <v>2.9399999999999999E-2</v>
      </c>
    </row>
    <row r="194" spans="1:45" ht="12.75" customHeight="1" x14ac:dyDescent="0.2">
      <c r="A194" s="117"/>
      <c r="B194" s="108"/>
      <c r="C194" s="34" t="s">
        <v>69</v>
      </c>
      <c r="D194" s="23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85"/>
      <c r="AI194" s="85"/>
      <c r="AJ194" s="76">
        <v>1</v>
      </c>
      <c r="AK194" s="85"/>
      <c r="AL194" s="85"/>
      <c r="AM194" s="90"/>
      <c r="AN194" s="7"/>
      <c r="AO194" s="7"/>
      <c r="AP194" s="7"/>
      <c r="AQ194" s="7">
        <v>1</v>
      </c>
      <c r="AR194" s="3">
        <v>34</v>
      </c>
      <c r="AS194" s="8">
        <v>2.9399999999999999E-2</v>
      </c>
    </row>
    <row r="195" spans="1:45" ht="12.75" customHeight="1" x14ac:dyDescent="0.2">
      <c r="A195" s="117"/>
      <c r="B195" s="108"/>
      <c r="C195" s="34" t="s">
        <v>101</v>
      </c>
      <c r="D195" s="23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85"/>
      <c r="AI195" s="85"/>
      <c r="AJ195" s="76">
        <v>1</v>
      </c>
      <c r="AK195" s="85"/>
      <c r="AL195" s="85"/>
      <c r="AM195" s="90"/>
      <c r="AN195" s="7"/>
      <c r="AO195" s="7"/>
      <c r="AP195" s="7"/>
      <c r="AQ195" s="7">
        <v>1</v>
      </c>
      <c r="AR195" s="3">
        <v>34</v>
      </c>
      <c r="AS195" s="8">
        <v>2.9399999999999999E-2</v>
      </c>
    </row>
    <row r="196" spans="1:45" ht="12.75" customHeight="1" x14ac:dyDescent="0.2">
      <c r="A196" s="117"/>
      <c r="B196" s="108"/>
      <c r="C196" s="34" t="s">
        <v>102</v>
      </c>
      <c r="D196" s="23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85"/>
      <c r="AI196" s="85"/>
      <c r="AJ196" s="76">
        <v>1</v>
      </c>
      <c r="AK196" s="85"/>
      <c r="AL196" s="85"/>
      <c r="AM196" s="90"/>
      <c r="AN196" s="7"/>
      <c r="AO196" s="7"/>
      <c r="AP196" s="7"/>
      <c r="AQ196" s="7">
        <v>1</v>
      </c>
      <c r="AR196" s="3">
        <v>34</v>
      </c>
      <c r="AS196" s="8">
        <v>2.9399999999999999E-2</v>
      </c>
    </row>
    <row r="197" spans="1:45" ht="12.75" customHeight="1" x14ac:dyDescent="0.2">
      <c r="A197" s="117"/>
      <c r="B197" s="108"/>
      <c r="C197" s="34" t="s">
        <v>103</v>
      </c>
      <c r="D197" s="23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85"/>
      <c r="AI197" s="85"/>
      <c r="AJ197" s="76">
        <v>1</v>
      </c>
      <c r="AK197" s="85"/>
      <c r="AL197" s="85"/>
      <c r="AM197" s="90"/>
      <c r="AN197" s="7"/>
      <c r="AO197" s="7"/>
      <c r="AP197" s="7"/>
      <c r="AQ197" s="7">
        <v>1</v>
      </c>
      <c r="AR197" s="3">
        <v>34</v>
      </c>
      <c r="AS197" s="8">
        <v>2.9399999999999999E-2</v>
      </c>
    </row>
    <row r="198" spans="1:45" ht="12.75" customHeight="1" x14ac:dyDescent="0.2">
      <c r="A198" s="117"/>
      <c r="B198" s="108" t="s">
        <v>37</v>
      </c>
      <c r="C198" s="34" t="s">
        <v>67</v>
      </c>
      <c r="D198" s="20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85"/>
      <c r="AI198" s="86"/>
      <c r="AJ198" s="85"/>
      <c r="AK198" s="71">
        <v>1</v>
      </c>
      <c r="AL198" s="85"/>
      <c r="AM198" s="90"/>
      <c r="AN198" s="7"/>
      <c r="AO198" s="7"/>
      <c r="AP198" s="7"/>
      <c r="AQ198" s="7">
        <f t="shared" si="20"/>
        <v>1</v>
      </c>
      <c r="AR198" s="3">
        <f t="shared" ref="AR198:AR210" si="24">34*1</f>
        <v>34</v>
      </c>
      <c r="AS198" s="8">
        <f t="shared" si="21"/>
        <v>2.9411764705882353E-2</v>
      </c>
    </row>
    <row r="199" spans="1:45" ht="12.75" customHeight="1" x14ac:dyDescent="0.2">
      <c r="A199" s="117"/>
      <c r="B199" s="108"/>
      <c r="C199" s="34" t="s">
        <v>68</v>
      </c>
      <c r="D199" s="20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85"/>
      <c r="AI199" s="86"/>
      <c r="AJ199" s="85"/>
      <c r="AK199" s="71">
        <v>1</v>
      </c>
      <c r="AL199" s="85"/>
      <c r="AM199" s="90"/>
      <c r="AN199" s="7"/>
      <c r="AO199" s="7"/>
      <c r="AP199" s="7"/>
      <c r="AQ199" s="7">
        <v>1</v>
      </c>
      <c r="AR199" s="3">
        <v>34</v>
      </c>
      <c r="AS199" s="8">
        <v>2.9399999999999999E-2</v>
      </c>
    </row>
    <row r="200" spans="1:45" ht="12.75" customHeight="1" x14ac:dyDescent="0.2">
      <c r="A200" s="117"/>
      <c r="B200" s="108"/>
      <c r="C200" s="34" t="s">
        <v>69</v>
      </c>
      <c r="D200" s="2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85"/>
      <c r="AI200" s="86"/>
      <c r="AJ200" s="85"/>
      <c r="AK200" s="71">
        <v>1</v>
      </c>
      <c r="AL200" s="85"/>
      <c r="AM200" s="90"/>
      <c r="AN200" s="7"/>
      <c r="AO200" s="7"/>
      <c r="AP200" s="7"/>
      <c r="AQ200" s="7">
        <v>1</v>
      </c>
      <c r="AR200" s="3">
        <v>34</v>
      </c>
      <c r="AS200" s="8">
        <v>2.9399999999999999E-2</v>
      </c>
    </row>
    <row r="201" spans="1:45" ht="12.75" customHeight="1" x14ac:dyDescent="0.2">
      <c r="A201" s="117"/>
      <c r="B201" s="108"/>
      <c r="C201" s="34" t="s">
        <v>101</v>
      </c>
      <c r="D201" s="20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85"/>
      <c r="AI201" s="86"/>
      <c r="AJ201" s="85"/>
      <c r="AK201" s="71">
        <v>1</v>
      </c>
      <c r="AL201" s="85"/>
      <c r="AM201" s="90"/>
      <c r="AN201" s="7"/>
      <c r="AO201" s="7"/>
      <c r="AP201" s="7"/>
      <c r="AQ201" s="7">
        <v>1</v>
      </c>
      <c r="AR201" s="3">
        <v>34</v>
      </c>
      <c r="AS201" s="8">
        <v>2.9399999999999999E-2</v>
      </c>
    </row>
    <row r="202" spans="1:45" ht="12.75" customHeight="1" x14ac:dyDescent="0.2">
      <c r="A202" s="117"/>
      <c r="B202" s="108"/>
      <c r="C202" s="34" t="s">
        <v>102</v>
      </c>
      <c r="D202" s="20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85"/>
      <c r="AI202" s="86"/>
      <c r="AJ202" s="85"/>
      <c r="AK202" s="71">
        <v>1</v>
      </c>
      <c r="AL202" s="85"/>
      <c r="AM202" s="90"/>
      <c r="AN202" s="7"/>
      <c r="AO202" s="7"/>
      <c r="AP202" s="7"/>
      <c r="AQ202" s="7">
        <v>1</v>
      </c>
      <c r="AR202" s="3">
        <f t="shared" si="24"/>
        <v>34</v>
      </c>
      <c r="AS202" s="8">
        <f t="shared" si="21"/>
        <v>2.9411764705882353E-2</v>
      </c>
    </row>
    <row r="203" spans="1:45" ht="12.75" customHeight="1" x14ac:dyDescent="0.2">
      <c r="A203" s="117"/>
      <c r="B203" s="108"/>
      <c r="C203" s="34" t="s">
        <v>103</v>
      </c>
      <c r="D203" s="20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85"/>
      <c r="AI203" s="86"/>
      <c r="AJ203" s="85"/>
      <c r="AK203" s="71">
        <v>1</v>
      </c>
      <c r="AL203" s="85"/>
      <c r="AM203" s="90"/>
      <c r="AN203" s="7"/>
      <c r="AO203" s="7"/>
      <c r="AP203" s="7"/>
      <c r="AQ203" s="7">
        <v>1</v>
      </c>
      <c r="AR203" s="3">
        <v>34</v>
      </c>
      <c r="AS203" s="8">
        <v>2.9399999999999999E-2</v>
      </c>
    </row>
    <row r="204" spans="1:45" ht="12.75" customHeight="1" x14ac:dyDescent="0.2">
      <c r="A204" s="117"/>
      <c r="B204" s="106" t="s">
        <v>38</v>
      </c>
      <c r="C204" s="34" t="s">
        <v>67</v>
      </c>
      <c r="D204" s="20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85"/>
      <c r="AI204" s="86"/>
      <c r="AJ204" s="85"/>
      <c r="AK204" s="85"/>
      <c r="AL204" s="85"/>
      <c r="AM204" s="90"/>
      <c r="AN204" s="7"/>
      <c r="AO204" s="7"/>
      <c r="AP204" s="7"/>
      <c r="AQ204" s="7">
        <f t="shared" si="20"/>
        <v>0</v>
      </c>
      <c r="AR204" s="3">
        <f t="shared" si="24"/>
        <v>34</v>
      </c>
      <c r="AS204" s="8">
        <f t="shared" si="21"/>
        <v>0</v>
      </c>
    </row>
    <row r="205" spans="1:45" ht="12.75" customHeight="1" x14ac:dyDescent="0.2">
      <c r="A205" s="117"/>
      <c r="B205" s="118"/>
      <c r="C205" s="34" t="s">
        <v>68</v>
      </c>
      <c r="D205" s="20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85"/>
      <c r="AI205" s="86"/>
      <c r="AJ205" s="85"/>
      <c r="AK205" s="85"/>
      <c r="AL205" s="85"/>
      <c r="AM205" s="90"/>
      <c r="AN205" s="7"/>
      <c r="AO205" s="7"/>
      <c r="AP205" s="7"/>
      <c r="AQ205" s="7">
        <v>0</v>
      </c>
      <c r="AR205" s="3">
        <v>34</v>
      </c>
      <c r="AS205" s="8">
        <v>0</v>
      </c>
    </row>
    <row r="206" spans="1:45" ht="12.75" customHeight="1" x14ac:dyDescent="0.2">
      <c r="A206" s="117"/>
      <c r="B206" s="118"/>
      <c r="C206" s="34" t="s">
        <v>69</v>
      </c>
      <c r="D206" s="20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85"/>
      <c r="AI206" s="86"/>
      <c r="AJ206" s="85"/>
      <c r="AK206" s="85"/>
      <c r="AL206" s="85"/>
      <c r="AM206" s="90"/>
      <c r="AN206" s="7"/>
      <c r="AO206" s="7"/>
      <c r="AP206" s="7"/>
      <c r="AQ206" s="7">
        <v>0</v>
      </c>
      <c r="AR206" s="3">
        <v>34</v>
      </c>
      <c r="AS206" s="8">
        <v>0</v>
      </c>
    </row>
    <row r="207" spans="1:45" ht="12.75" customHeight="1" x14ac:dyDescent="0.2">
      <c r="A207" s="117"/>
      <c r="B207" s="118"/>
      <c r="C207" s="34" t="s">
        <v>101</v>
      </c>
      <c r="D207" s="20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85"/>
      <c r="AI207" s="86"/>
      <c r="AJ207" s="85"/>
      <c r="AK207" s="85"/>
      <c r="AL207" s="85"/>
      <c r="AM207" s="90"/>
      <c r="AN207" s="7"/>
      <c r="AO207" s="7"/>
      <c r="AP207" s="7"/>
      <c r="AQ207" s="7">
        <v>0</v>
      </c>
      <c r="AR207" s="3">
        <v>34</v>
      </c>
      <c r="AS207" s="8">
        <v>0</v>
      </c>
    </row>
    <row r="208" spans="1:45" ht="12.75" customHeight="1" x14ac:dyDescent="0.2">
      <c r="A208" s="117"/>
      <c r="B208" s="118"/>
      <c r="C208" s="34" t="s">
        <v>102</v>
      </c>
      <c r="D208" s="20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85"/>
      <c r="AI208" s="86"/>
      <c r="AJ208" s="85"/>
      <c r="AK208" s="85"/>
      <c r="AL208" s="85"/>
      <c r="AM208" s="90"/>
      <c r="AN208" s="7"/>
      <c r="AO208" s="7"/>
      <c r="AP208" s="7"/>
      <c r="AQ208" s="7">
        <v>0</v>
      </c>
      <c r="AR208" s="3">
        <v>34</v>
      </c>
      <c r="AS208" s="8">
        <v>0</v>
      </c>
    </row>
    <row r="209" spans="1:45" ht="12.75" customHeight="1" x14ac:dyDescent="0.2">
      <c r="A209" s="117"/>
      <c r="B209" s="118"/>
      <c r="C209" s="34" t="s">
        <v>103</v>
      </c>
      <c r="D209" s="20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85"/>
      <c r="AI209" s="86"/>
      <c r="AJ209" s="85"/>
      <c r="AK209" s="85"/>
      <c r="AL209" s="85"/>
      <c r="AM209" s="90"/>
      <c r="AN209" s="7"/>
      <c r="AO209" s="7"/>
      <c r="AP209" s="7"/>
      <c r="AQ209" s="7">
        <v>0</v>
      </c>
      <c r="AR209" s="3">
        <v>34</v>
      </c>
      <c r="AS209" s="8">
        <v>0</v>
      </c>
    </row>
    <row r="210" spans="1:45" ht="12.75" customHeight="1" x14ac:dyDescent="0.2">
      <c r="A210" s="117"/>
      <c r="B210" s="106" t="s">
        <v>39</v>
      </c>
      <c r="C210" s="34" t="s">
        <v>67</v>
      </c>
      <c r="D210" s="20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85"/>
      <c r="AI210" s="86"/>
      <c r="AJ210" s="85"/>
      <c r="AK210" s="71">
        <v>1</v>
      </c>
      <c r="AL210" s="85"/>
      <c r="AM210" s="90"/>
      <c r="AN210" s="7"/>
      <c r="AO210" s="7"/>
      <c r="AP210" s="7"/>
      <c r="AQ210" s="7">
        <f t="shared" si="20"/>
        <v>1</v>
      </c>
      <c r="AR210" s="3">
        <f t="shared" si="24"/>
        <v>34</v>
      </c>
      <c r="AS210" s="8">
        <f t="shared" si="21"/>
        <v>2.9411764705882353E-2</v>
      </c>
    </row>
    <row r="211" spans="1:45" ht="12.75" customHeight="1" x14ac:dyDescent="0.2">
      <c r="A211" s="117"/>
      <c r="B211" s="118"/>
      <c r="C211" s="34" t="s">
        <v>68</v>
      </c>
      <c r="D211" s="20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85"/>
      <c r="AI211" s="86"/>
      <c r="AJ211" s="85"/>
      <c r="AK211" s="71">
        <v>1</v>
      </c>
      <c r="AL211" s="85"/>
      <c r="AM211" s="90"/>
      <c r="AN211" s="7"/>
      <c r="AO211" s="7"/>
      <c r="AP211" s="7"/>
      <c r="AQ211" s="7">
        <v>1</v>
      </c>
      <c r="AR211" s="3">
        <v>34</v>
      </c>
      <c r="AS211" s="8">
        <v>2.9399999999999999E-2</v>
      </c>
    </row>
    <row r="212" spans="1:45" ht="12.75" customHeight="1" x14ac:dyDescent="0.2">
      <c r="A212" s="117"/>
      <c r="B212" s="118"/>
      <c r="C212" s="34" t="s">
        <v>69</v>
      </c>
      <c r="D212" s="20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85"/>
      <c r="AI212" s="86"/>
      <c r="AJ212" s="85"/>
      <c r="AK212" s="71">
        <v>1</v>
      </c>
      <c r="AL212" s="85"/>
      <c r="AM212" s="90"/>
      <c r="AN212" s="7"/>
      <c r="AO212" s="7"/>
      <c r="AP212" s="7"/>
      <c r="AQ212" s="7">
        <v>1</v>
      </c>
      <c r="AR212" s="3">
        <v>34</v>
      </c>
      <c r="AS212" s="8">
        <v>2.9399999999999999E-2</v>
      </c>
    </row>
    <row r="213" spans="1:45" ht="12.75" customHeight="1" x14ac:dyDescent="0.2">
      <c r="A213" s="117"/>
      <c r="B213" s="118"/>
      <c r="C213" s="34" t="s">
        <v>101</v>
      </c>
      <c r="D213" s="20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85"/>
      <c r="AI213" s="86"/>
      <c r="AJ213" s="85"/>
      <c r="AK213" s="71">
        <v>1</v>
      </c>
      <c r="AL213" s="85"/>
      <c r="AM213" s="90"/>
      <c r="AN213" s="7"/>
      <c r="AO213" s="7"/>
      <c r="AP213" s="7"/>
      <c r="AQ213" s="7">
        <v>1</v>
      </c>
      <c r="AR213" s="3">
        <v>34</v>
      </c>
      <c r="AS213" s="8">
        <v>2.9399999999999999E-2</v>
      </c>
    </row>
    <row r="214" spans="1:45" ht="12.75" customHeight="1" x14ac:dyDescent="0.2">
      <c r="A214" s="117"/>
      <c r="B214" s="118"/>
      <c r="C214" s="34" t="s">
        <v>102</v>
      </c>
      <c r="D214" s="20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85"/>
      <c r="AI214" s="86"/>
      <c r="AJ214" s="85"/>
      <c r="AK214" s="71">
        <v>1</v>
      </c>
      <c r="AL214" s="85"/>
      <c r="AM214" s="90"/>
      <c r="AN214" s="7"/>
      <c r="AO214" s="7"/>
      <c r="AP214" s="7"/>
      <c r="AQ214" s="7">
        <v>1</v>
      </c>
      <c r="AR214" s="3">
        <v>34</v>
      </c>
      <c r="AS214" s="8">
        <v>2.9399999999999999E-2</v>
      </c>
    </row>
    <row r="215" spans="1:45" ht="12.75" customHeight="1" x14ac:dyDescent="0.2">
      <c r="A215" s="117"/>
      <c r="B215" s="118"/>
      <c r="C215" s="34" t="s">
        <v>103</v>
      </c>
      <c r="D215" s="20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85"/>
      <c r="AI215" s="86"/>
      <c r="AJ215" s="85"/>
      <c r="AK215" s="71">
        <v>1</v>
      </c>
      <c r="AL215" s="85"/>
      <c r="AM215" s="90"/>
      <c r="AN215" s="7"/>
      <c r="AO215" s="7"/>
      <c r="AP215" s="7"/>
      <c r="AQ215" s="7">
        <v>1</v>
      </c>
      <c r="AR215" s="3">
        <v>34</v>
      </c>
      <c r="AS215" s="8">
        <v>2.9399999999999999E-2</v>
      </c>
    </row>
    <row r="216" spans="1:45" ht="12.75" customHeight="1" x14ac:dyDescent="0.2">
      <c r="A216" s="117"/>
      <c r="B216" s="108" t="s">
        <v>59</v>
      </c>
      <c r="C216" s="34" t="s">
        <v>67</v>
      </c>
      <c r="D216" s="23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86"/>
      <c r="AI216" s="86"/>
      <c r="AJ216" s="90"/>
      <c r="AK216" s="85"/>
      <c r="AL216" s="85"/>
      <c r="AM216" s="90"/>
      <c r="AN216" s="7"/>
      <c r="AO216" s="7"/>
      <c r="AP216" s="7"/>
      <c r="AQ216" s="7">
        <f t="shared" si="20"/>
        <v>0</v>
      </c>
      <c r="AR216" s="3">
        <f t="shared" ref="AR216" si="25">34*2</f>
        <v>68</v>
      </c>
      <c r="AS216" s="8">
        <f t="shared" si="21"/>
        <v>0</v>
      </c>
    </row>
    <row r="217" spans="1:45" ht="12.75" customHeight="1" x14ac:dyDescent="0.2">
      <c r="A217" s="117"/>
      <c r="B217" s="108"/>
      <c r="C217" s="34" t="s">
        <v>68</v>
      </c>
      <c r="D217" s="23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86"/>
      <c r="AI217" s="86"/>
      <c r="AJ217" s="90"/>
      <c r="AK217" s="85"/>
      <c r="AL217" s="85"/>
      <c r="AM217" s="90"/>
      <c r="AN217" s="7"/>
      <c r="AO217" s="7"/>
      <c r="AP217" s="7"/>
      <c r="AQ217" s="7">
        <v>0</v>
      </c>
      <c r="AR217" s="3">
        <v>68</v>
      </c>
      <c r="AS217" s="8">
        <v>0</v>
      </c>
    </row>
    <row r="218" spans="1:45" ht="12.75" customHeight="1" x14ac:dyDescent="0.2">
      <c r="A218" s="117"/>
      <c r="B218" s="108"/>
      <c r="C218" s="34" t="s">
        <v>69</v>
      </c>
      <c r="D218" s="23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86"/>
      <c r="AI218" s="86"/>
      <c r="AJ218" s="90"/>
      <c r="AK218" s="85"/>
      <c r="AL218" s="85"/>
      <c r="AM218" s="90"/>
      <c r="AN218" s="7"/>
      <c r="AO218" s="7"/>
      <c r="AP218" s="7"/>
      <c r="AQ218" s="7">
        <v>0</v>
      </c>
      <c r="AR218" s="3">
        <v>68</v>
      </c>
      <c r="AS218" s="8">
        <v>0</v>
      </c>
    </row>
    <row r="219" spans="1:45" ht="12.75" customHeight="1" x14ac:dyDescent="0.2">
      <c r="A219" s="117"/>
      <c r="B219" s="108"/>
      <c r="C219" s="34" t="s">
        <v>101</v>
      </c>
      <c r="D219" s="23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86"/>
      <c r="AI219" s="86"/>
      <c r="AJ219" s="90"/>
      <c r="AK219" s="85"/>
      <c r="AL219" s="85"/>
      <c r="AM219" s="90"/>
      <c r="AN219" s="7"/>
      <c r="AO219" s="7"/>
      <c r="AP219" s="7"/>
      <c r="AQ219" s="7">
        <v>0</v>
      </c>
      <c r="AR219" s="3">
        <v>68</v>
      </c>
      <c r="AS219" s="8">
        <v>0</v>
      </c>
    </row>
    <row r="220" spans="1:45" ht="12.75" customHeight="1" x14ac:dyDescent="0.2">
      <c r="A220" s="117"/>
      <c r="B220" s="108"/>
      <c r="C220" s="34" t="s">
        <v>102</v>
      </c>
      <c r="D220" s="23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86"/>
      <c r="AI220" s="86"/>
      <c r="AJ220" s="90"/>
      <c r="AK220" s="85"/>
      <c r="AL220" s="85"/>
      <c r="AM220" s="90"/>
      <c r="AN220" s="7"/>
      <c r="AO220" s="7"/>
      <c r="AP220" s="7"/>
      <c r="AQ220" s="7">
        <v>0</v>
      </c>
      <c r="AR220" s="3">
        <v>68</v>
      </c>
      <c r="AS220" s="8">
        <v>0</v>
      </c>
    </row>
    <row r="221" spans="1:45" ht="12.75" customHeight="1" x14ac:dyDescent="0.2">
      <c r="A221" s="117"/>
      <c r="B221" s="108"/>
      <c r="C221" s="34" t="s">
        <v>103</v>
      </c>
      <c r="D221" s="23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86"/>
      <c r="AI221" s="86"/>
      <c r="AJ221" s="90"/>
      <c r="AK221" s="85"/>
      <c r="AL221" s="85"/>
      <c r="AM221" s="90"/>
      <c r="AN221" s="7"/>
      <c r="AO221" s="7"/>
      <c r="AP221" s="7"/>
      <c r="AQ221" s="7">
        <v>0</v>
      </c>
      <c r="AR221" s="3">
        <v>68</v>
      </c>
      <c r="AS221" s="8">
        <v>0</v>
      </c>
    </row>
  </sheetData>
  <mergeCells count="122">
    <mergeCell ref="B138:B142"/>
    <mergeCell ref="B143:B147"/>
    <mergeCell ref="B153:B157"/>
    <mergeCell ref="B168:B173"/>
    <mergeCell ref="B69:B73"/>
    <mergeCell ref="Q111:T111"/>
    <mergeCell ref="U111:W111"/>
    <mergeCell ref="E110:AP110"/>
    <mergeCell ref="X111:AA111"/>
    <mergeCell ref="AB111:AD111"/>
    <mergeCell ref="AE111:AI111"/>
    <mergeCell ref="AJ111:AL111"/>
    <mergeCell ref="AM111:AP111"/>
    <mergeCell ref="A110:D110"/>
    <mergeCell ref="B74:B78"/>
    <mergeCell ref="B79:B83"/>
    <mergeCell ref="B84:B88"/>
    <mergeCell ref="B89:B93"/>
    <mergeCell ref="B94:B98"/>
    <mergeCell ref="B99:B103"/>
    <mergeCell ref="B104:B108"/>
    <mergeCell ref="B148:B152"/>
    <mergeCell ref="A113:A157"/>
    <mergeCell ref="B113:B117"/>
    <mergeCell ref="B118:B122"/>
    <mergeCell ref="B123:B127"/>
    <mergeCell ref="B128:B132"/>
    <mergeCell ref="AQ110:AQ112"/>
    <mergeCell ref="AQ159:AQ161"/>
    <mergeCell ref="AQ61:AQ63"/>
    <mergeCell ref="A12:A59"/>
    <mergeCell ref="B12:B17"/>
    <mergeCell ref="B18:B23"/>
    <mergeCell ref="B24:B29"/>
    <mergeCell ref="AC3:AM5"/>
    <mergeCell ref="A7:B7"/>
    <mergeCell ref="C7:D7"/>
    <mergeCell ref="AN3:AO5"/>
    <mergeCell ref="A64:A108"/>
    <mergeCell ref="B64:B68"/>
    <mergeCell ref="B4:C4"/>
    <mergeCell ref="G3:W3"/>
    <mergeCell ref="G5:W7"/>
    <mergeCell ref="B30:B35"/>
    <mergeCell ref="B36:B41"/>
    <mergeCell ref="B42:B47"/>
    <mergeCell ref="B48:B53"/>
    <mergeCell ref="B54:B59"/>
    <mergeCell ref="AP4:AQ4"/>
    <mergeCell ref="B3:C3"/>
    <mergeCell ref="B133:B137"/>
    <mergeCell ref="Q160:T160"/>
    <mergeCell ref="U160:W160"/>
    <mergeCell ref="A159:D159"/>
    <mergeCell ref="E159:AP159"/>
    <mergeCell ref="X160:AA160"/>
    <mergeCell ref="AB160:AD160"/>
    <mergeCell ref="AE160:AI160"/>
    <mergeCell ref="AJ160:AL160"/>
    <mergeCell ref="AM160:AP160"/>
    <mergeCell ref="AR110:AR112"/>
    <mergeCell ref="AS110:AS112"/>
    <mergeCell ref="A111:B112"/>
    <mergeCell ref="C111:C112"/>
    <mergeCell ref="E111:H111"/>
    <mergeCell ref="I111:L111"/>
    <mergeCell ref="M111:P111"/>
    <mergeCell ref="B216:B221"/>
    <mergeCell ref="A162:A221"/>
    <mergeCell ref="B174:B179"/>
    <mergeCell ref="B180:B185"/>
    <mergeCell ref="B162:B167"/>
    <mergeCell ref="B186:B191"/>
    <mergeCell ref="B192:B197"/>
    <mergeCell ref="B198:B203"/>
    <mergeCell ref="B204:B209"/>
    <mergeCell ref="B210:B215"/>
    <mergeCell ref="AR159:AR161"/>
    <mergeCell ref="AS159:AS161"/>
    <mergeCell ref="A160:B161"/>
    <mergeCell ref="C160:C161"/>
    <mergeCell ref="E160:H160"/>
    <mergeCell ref="I160:L160"/>
    <mergeCell ref="M160:P160"/>
    <mergeCell ref="AR61:AR63"/>
    <mergeCell ref="AJ62:AL62"/>
    <mergeCell ref="AM62:AP62"/>
    <mergeCell ref="A60:D60"/>
    <mergeCell ref="AS61:AS63"/>
    <mergeCell ref="E62:H62"/>
    <mergeCell ref="I62:L62"/>
    <mergeCell ref="M62:P62"/>
    <mergeCell ref="Q62:T62"/>
    <mergeCell ref="U62:W62"/>
    <mergeCell ref="X62:AA62"/>
    <mergeCell ref="AB62:AD62"/>
    <mergeCell ref="AE62:AI62"/>
    <mergeCell ref="A62:B63"/>
    <mergeCell ref="C62:C63"/>
    <mergeCell ref="A61:D61"/>
    <mergeCell ref="E61:AP61"/>
    <mergeCell ref="X3:AB3"/>
    <mergeCell ref="X4:AB5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AP5:AQ5"/>
    <mergeCell ref="X6:AB6"/>
  </mergeCells>
  <pageMargins left="0.25" right="0.25" top="0.51" bottom="0.75" header="0.3" footer="0.3"/>
  <pageSetup paperSize="9" scale="48" fitToHeight="0" orientation="landscape" r:id="rId1"/>
  <headerFooter>
    <oddHeader>&amp;C&amp;G</oddHeader>
  </headerFooter>
  <rowBreaks count="4" manualBreakCount="4">
    <brk id="60" max="50" man="1"/>
    <brk id="108" max="50" man="1"/>
    <brk id="109" max="50" man="1"/>
    <brk id="158" max="50" man="1"/>
  </rowBreaks>
  <colBreaks count="1" manualBreakCount="1">
    <brk id="2" max="483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MedvedevaAA</cp:lastModifiedBy>
  <cp:lastPrinted>2025-07-31T04:29:37Z</cp:lastPrinted>
  <dcterms:created xsi:type="dcterms:W3CDTF">2024-09-28T08:38:22Z</dcterms:created>
  <dcterms:modified xsi:type="dcterms:W3CDTF">2025-10-28T04:55:30Z</dcterms:modified>
</cp:coreProperties>
</file>